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Marketing\Collateral-NEW\4 FLYERS, SALES TOOLS, &amp; SALES PRESENTATIONS (CPS)\COST COMPARISON and CALCULATORS\"/>
    </mc:Choice>
  </mc:AlternateContent>
  <xr:revisionPtr revIDLastSave="0" documentId="13_ncr:1_{C0B09277-AE4D-4023-991D-5F181AF26DFA}" xr6:coauthVersionLast="45" xr6:coauthVersionMax="45" xr10:uidLastSave="{00000000-0000-0000-0000-000000000000}"/>
  <workbookProtection workbookAlgorithmName="SHA-512" workbookHashValue="DeVT/QePcf1V+vtJmqxwsk8vj/bQqBt3ZpOFKGTyKNDawmnJMiUxF99/1pAJf70P/0AHwAvPDCtXNpVWpoYY5Q==" workbookSaltValue="LefuOLCu/mpOYo6ivX67Iw==" workbookSpinCount="100000" lockStructure="1"/>
  <bookViews>
    <workbookView xWindow="28680" yWindow="-120" windowWidth="29040" windowHeight="15990" activeTab="1" xr2:uid="{00000000-000D-0000-FFFF-FFFF00000000}"/>
  </bookViews>
  <sheets>
    <sheet name="UNUM Vol Employee Worksheet" sheetId="3" r:id="rId1"/>
    <sheet name="UNUM Vol Group Census" sheetId="4" r:id="rId2"/>
    <sheet name="Lists" sheetId="2" state="hidden" r:id="rId3"/>
  </sheets>
  <definedNames>
    <definedName name="CH_RateChart">Lists!$C$2:$E$7</definedName>
    <definedName name="CH_RateChart2">Lists!$D$2:$E$7</definedName>
    <definedName name="EESP_RateChart">Lists!$A$2:$B$14</definedName>
    <definedName name="List_Age">Lists!$A$2:$A$14</definedName>
    <definedName name="List_ChildVolume">Lists!$C$2:$C$7</definedName>
    <definedName name="List_CHLife">Lists!$D$2:$D$7</definedName>
    <definedName name="List_EELife">Lists!$G$2:$G$27</definedName>
    <definedName name="List_EffectiveDate">Lists!$J$2:$J$14</definedName>
    <definedName name="List_SPLife">Lists!$H$2:$H$52</definedName>
    <definedName name="_xlnm.Print_Area" localSheetId="0">'UNUM Vol Employee Worksheet'!$A$1:$O$35</definedName>
    <definedName name="_xlnm.Print_Area" localSheetId="1">'UNUM Vol Group Census'!$A$1:$R$254</definedName>
    <definedName name="_xlnm.Print_Titles" localSheetId="1">'UNUM Vol Group Census'!$1:$5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4" l="1"/>
  <c r="E6" i="4" s="1"/>
  <c r="H20" i="3" l="1"/>
  <c r="S254" i="4" l="1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P14" i="3"/>
  <c r="J7" i="4" l="1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6" i="4"/>
  <c r="D7" i="4"/>
  <c r="E7" i="4" s="1"/>
  <c r="D8" i="4"/>
  <c r="E8" i="4" s="1"/>
  <c r="G8" i="4" s="1"/>
  <c r="D9" i="4"/>
  <c r="E9" i="4" s="1"/>
  <c r="D10" i="4"/>
  <c r="E10" i="4" s="1"/>
  <c r="D11" i="4"/>
  <c r="E11" i="4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K6" i="4" l="1"/>
  <c r="K8" i="4"/>
  <c r="M8" i="4" s="1"/>
  <c r="N8" i="4" s="1"/>
  <c r="K9" i="4"/>
  <c r="K10" i="4"/>
  <c r="K11" i="4"/>
  <c r="M11" i="4" s="1"/>
  <c r="K12" i="4"/>
  <c r="K13" i="4"/>
  <c r="K14" i="4"/>
  <c r="K15" i="4"/>
  <c r="K16" i="4"/>
  <c r="M16" i="4" s="1"/>
  <c r="K17" i="4"/>
  <c r="K18" i="4"/>
  <c r="M18" i="4" s="1"/>
  <c r="K19" i="4"/>
  <c r="M19" i="4" s="1"/>
  <c r="K20" i="4"/>
  <c r="K21" i="4"/>
  <c r="K22" i="4"/>
  <c r="M22" i="4" s="1"/>
  <c r="K23" i="4"/>
  <c r="K24" i="4"/>
  <c r="K25" i="4"/>
  <c r="K26" i="4"/>
  <c r="M26" i="4" s="1"/>
  <c r="K27" i="4"/>
  <c r="K28" i="4"/>
  <c r="M28" i="4" s="1"/>
  <c r="K29" i="4"/>
  <c r="K30" i="4"/>
  <c r="K31" i="4"/>
  <c r="K32" i="4"/>
  <c r="K33" i="4"/>
  <c r="K34" i="4"/>
  <c r="M34" i="4" s="1"/>
  <c r="K35" i="4"/>
  <c r="K36" i="4"/>
  <c r="K37" i="4"/>
  <c r="K38" i="4"/>
  <c r="M38" i="4" s="1"/>
  <c r="K39" i="4"/>
  <c r="K40" i="4"/>
  <c r="M40" i="4" s="1"/>
  <c r="K41" i="4"/>
  <c r="M41" i="4" s="1"/>
  <c r="K42" i="4"/>
  <c r="M42" i="4" s="1"/>
  <c r="K43" i="4"/>
  <c r="K44" i="4"/>
  <c r="M44" i="4" s="1"/>
  <c r="K45" i="4"/>
  <c r="M45" i="4" s="1"/>
  <c r="K46" i="4"/>
  <c r="K47" i="4"/>
  <c r="K48" i="4"/>
  <c r="K49" i="4"/>
  <c r="K50" i="4"/>
  <c r="K51" i="4"/>
  <c r="K52" i="4"/>
  <c r="K53" i="4"/>
  <c r="M53" i="4" s="1"/>
  <c r="K54" i="4"/>
  <c r="K55" i="4"/>
  <c r="K56" i="4"/>
  <c r="M56" i="4" s="1"/>
  <c r="K57" i="4"/>
  <c r="M57" i="4" s="1"/>
  <c r="K58" i="4"/>
  <c r="K59" i="4"/>
  <c r="M59" i="4" s="1"/>
  <c r="K60" i="4"/>
  <c r="M60" i="4" s="1"/>
  <c r="K61" i="4"/>
  <c r="M61" i="4" s="1"/>
  <c r="K62" i="4"/>
  <c r="K63" i="4"/>
  <c r="M63" i="4" s="1"/>
  <c r="K64" i="4"/>
  <c r="M64" i="4" s="1"/>
  <c r="K65" i="4"/>
  <c r="K66" i="4"/>
  <c r="K67" i="4"/>
  <c r="K68" i="4"/>
  <c r="K69" i="4"/>
  <c r="M69" i="4" s="1"/>
  <c r="K70" i="4"/>
  <c r="K71" i="4"/>
  <c r="K72" i="4"/>
  <c r="K73" i="4"/>
  <c r="K74" i="4"/>
  <c r="K75" i="4"/>
  <c r="K76" i="4"/>
  <c r="M76" i="4" s="1"/>
  <c r="K77" i="4"/>
  <c r="M77" i="4" s="1"/>
  <c r="K78" i="4"/>
  <c r="K79" i="4"/>
  <c r="K80" i="4"/>
  <c r="M80" i="4" s="1"/>
  <c r="K81" i="4"/>
  <c r="K82" i="4"/>
  <c r="K83" i="4"/>
  <c r="K84" i="4"/>
  <c r="M84" i="4" s="1"/>
  <c r="K85" i="4"/>
  <c r="K86" i="4"/>
  <c r="K87" i="4"/>
  <c r="K88" i="4"/>
  <c r="M88" i="4" s="1"/>
  <c r="K89" i="4"/>
  <c r="K90" i="4"/>
  <c r="K91" i="4"/>
  <c r="M91" i="4" s="1"/>
  <c r="K92" i="4"/>
  <c r="K93" i="4"/>
  <c r="K94" i="4"/>
  <c r="M94" i="4" s="1"/>
  <c r="K95" i="4"/>
  <c r="M95" i="4" s="1"/>
  <c r="K96" i="4"/>
  <c r="M96" i="4" s="1"/>
  <c r="K97" i="4"/>
  <c r="K98" i="4"/>
  <c r="M98" i="4" s="1"/>
  <c r="K99" i="4"/>
  <c r="K100" i="4"/>
  <c r="M100" i="4" s="1"/>
  <c r="K101" i="4"/>
  <c r="K102" i="4"/>
  <c r="K103" i="4"/>
  <c r="M103" i="4" s="1"/>
  <c r="K104" i="4"/>
  <c r="M104" i="4" s="1"/>
  <c r="K105" i="4"/>
  <c r="K106" i="4"/>
  <c r="K107" i="4"/>
  <c r="M107" i="4" s="1"/>
  <c r="K108" i="4"/>
  <c r="M108" i="4" s="1"/>
  <c r="K109" i="4"/>
  <c r="K110" i="4"/>
  <c r="M110" i="4" s="1"/>
  <c r="K111" i="4"/>
  <c r="M111" i="4" s="1"/>
  <c r="K112" i="4"/>
  <c r="K113" i="4"/>
  <c r="K114" i="4"/>
  <c r="M114" i="4" s="1"/>
  <c r="K115" i="4"/>
  <c r="K116" i="4"/>
  <c r="K117" i="4"/>
  <c r="M117" i="4" s="1"/>
  <c r="K118" i="4"/>
  <c r="M118" i="4" s="1"/>
  <c r="K119" i="4"/>
  <c r="K120" i="4"/>
  <c r="M120" i="4" s="1"/>
  <c r="K121" i="4"/>
  <c r="K122" i="4"/>
  <c r="K123" i="4"/>
  <c r="M123" i="4" s="1"/>
  <c r="K124" i="4"/>
  <c r="K125" i="4"/>
  <c r="K126" i="4"/>
  <c r="K127" i="4"/>
  <c r="K128" i="4"/>
  <c r="M128" i="4" s="1"/>
  <c r="K129" i="4"/>
  <c r="K130" i="4"/>
  <c r="K131" i="4"/>
  <c r="M131" i="4" s="1"/>
  <c r="K132" i="4"/>
  <c r="M132" i="4" s="1"/>
  <c r="K133" i="4"/>
  <c r="K134" i="4"/>
  <c r="M134" i="4" s="1"/>
  <c r="K135" i="4"/>
  <c r="M135" i="4" s="1"/>
  <c r="K136" i="4"/>
  <c r="M136" i="4" s="1"/>
  <c r="K137" i="4"/>
  <c r="K138" i="4"/>
  <c r="K139" i="4"/>
  <c r="K140" i="4"/>
  <c r="K141" i="4"/>
  <c r="M141" i="4" s="1"/>
  <c r="K142" i="4"/>
  <c r="K143" i="4"/>
  <c r="K144" i="4"/>
  <c r="K145" i="4"/>
  <c r="M145" i="4" s="1"/>
  <c r="K146" i="4"/>
  <c r="K147" i="4"/>
  <c r="K148" i="4"/>
  <c r="K149" i="4"/>
  <c r="K150" i="4"/>
  <c r="M150" i="4" s="1"/>
  <c r="K151" i="4"/>
  <c r="K152" i="4"/>
  <c r="K153" i="4"/>
  <c r="K154" i="4"/>
  <c r="K155" i="4"/>
  <c r="K156" i="4"/>
  <c r="K157" i="4"/>
  <c r="M157" i="4" s="1"/>
  <c r="K158" i="4"/>
  <c r="K159" i="4"/>
  <c r="K160" i="4"/>
  <c r="K161" i="4"/>
  <c r="M161" i="4" s="1"/>
  <c r="K162" i="4"/>
  <c r="K163" i="4"/>
  <c r="M163" i="4" s="1"/>
  <c r="K164" i="4"/>
  <c r="K165" i="4"/>
  <c r="K166" i="4"/>
  <c r="K167" i="4"/>
  <c r="M167" i="4" s="1"/>
  <c r="K168" i="4"/>
  <c r="K169" i="4"/>
  <c r="K170" i="4"/>
  <c r="K171" i="4"/>
  <c r="M171" i="4" s="1"/>
  <c r="K172" i="4"/>
  <c r="K173" i="4"/>
  <c r="K174" i="4"/>
  <c r="M174" i="4" s="1"/>
  <c r="K175" i="4"/>
  <c r="K176" i="4"/>
  <c r="K177" i="4"/>
  <c r="K178" i="4"/>
  <c r="M178" i="4" s="1"/>
  <c r="K179" i="4"/>
  <c r="K180" i="4"/>
  <c r="K181" i="4"/>
  <c r="K182" i="4"/>
  <c r="K183" i="4"/>
  <c r="M183" i="4" s="1"/>
  <c r="K184" i="4"/>
  <c r="K185" i="4"/>
  <c r="K186" i="4"/>
  <c r="M186" i="4" s="1"/>
  <c r="K187" i="4"/>
  <c r="K188" i="4"/>
  <c r="K189" i="4"/>
  <c r="M189" i="4" s="1"/>
  <c r="K190" i="4"/>
  <c r="M190" i="4" s="1"/>
  <c r="K191" i="4"/>
  <c r="M191" i="4" s="1"/>
  <c r="K192" i="4"/>
  <c r="K193" i="4"/>
  <c r="K194" i="4"/>
  <c r="M194" i="4" s="1"/>
  <c r="K195" i="4"/>
  <c r="M195" i="4" s="1"/>
  <c r="K196" i="4"/>
  <c r="K197" i="4"/>
  <c r="M197" i="4" s="1"/>
  <c r="K198" i="4"/>
  <c r="M198" i="4" s="1"/>
  <c r="K199" i="4"/>
  <c r="K200" i="4"/>
  <c r="K201" i="4"/>
  <c r="M201" i="4" s="1"/>
  <c r="K202" i="4"/>
  <c r="K203" i="4"/>
  <c r="M203" i="4" s="1"/>
  <c r="K204" i="4"/>
  <c r="K205" i="4"/>
  <c r="M205" i="4" s="1"/>
  <c r="K206" i="4"/>
  <c r="K207" i="4"/>
  <c r="K208" i="4"/>
  <c r="K209" i="4"/>
  <c r="M209" i="4" s="1"/>
  <c r="K210" i="4"/>
  <c r="K211" i="4"/>
  <c r="K212" i="4"/>
  <c r="K213" i="4"/>
  <c r="M213" i="4" s="1"/>
  <c r="K214" i="4"/>
  <c r="M214" i="4" s="1"/>
  <c r="K215" i="4"/>
  <c r="K216" i="4"/>
  <c r="K217" i="4"/>
  <c r="K218" i="4"/>
  <c r="K219" i="4"/>
  <c r="M219" i="4" s="1"/>
  <c r="K220" i="4"/>
  <c r="K221" i="4"/>
  <c r="M221" i="4" s="1"/>
  <c r="K222" i="4"/>
  <c r="M222" i="4" s="1"/>
  <c r="K223" i="4"/>
  <c r="M223" i="4" s="1"/>
  <c r="K224" i="4"/>
  <c r="K225" i="4"/>
  <c r="M225" i="4" s="1"/>
  <c r="K226" i="4"/>
  <c r="K227" i="4"/>
  <c r="M227" i="4" s="1"/>
  <c r="K228" i="4"/>
  <c r="K229" i="4"/>
  <c r="K230" i="4"/>
  <c r="K231" i="4"/>
  <c r="M231" i="4" s="1"/>
  <c r="K232" i="4"/>
  <c r="K233" i="4"/>
  <c r="M233" i="4" s="1"/>
  <c r="K234" i="4"/>
  <c r="M234" i="4" s="1"/>
  <c r="K235" i="4"/>
  <c r="M235" i="4" s="1"/>
  <c r="K236" i="4"/>
  <c r="K237" i="4"/>
  <c r="M237" i="4" s="1"/>
  <c r="K238" i="4"/>
  <c r="K239" i="4"/>
  <c r="K240" i="4"/>
  <c r="K241" i="4"/>
  <c r="M241" i="4" s="1"/>
  <c r="K242" i="4"/>
  <c r="K243" i="4"/>
  <c r="K244" i="4"/>
  <c r="K245" i="4"/>
  <c r="M245" i="4" s="1"/>
  <c r="K246" i="4"/>
  <c r="K247" i="4"/>
  <c r="M247" i="4" s="1"/>
  <c r="K248" i="4"/>
  <c r="K249" i="4"/>
  <c r="M249" i="4" s="1"/>
  <c r="K250" i="4"/>
  <c r="M250" i="4" s="1"/>
  <c r="K251" i="4"/>
  <c r="K252" i="4"/>
  <c r="K253" i="4"/>
  <c r="M253" i="4" s="1"/>
  <c r="K254" i="4"/>
  <c r="K7" i="4"/>
  <c r="G9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G96" i="4" s="1"/>
  <c r="E97" i="4"/>
  <c r="E98" i="4"/>
  <c r="G98" i="4" s="1"/>
  <c r="E99" i="4"/>
  <c r="G99" i="4" s="1"/>
  <c r="E100" i="4"/>
  <c r="E101" i="4"/>
  <c r="E102" i="4"/>
  <c r="G102" i="4" s="1"/>
  <c r="E103" i="4"/>
  <c r="E104" i="4"/>
  <c r="G104" i="4" s="1"/>
  <c r="E105" i="4"/>
  <c r="E106" i="4"/>
  <c r="G106" i="4" s="1"/>
  <c r="E107" i="4"/>
  <c r="G107" i="4" s="1"/>
  <c r="E108" i="4"/>
  <c r="E109" i="4"/>
  <c r="E110" i="4"/>
  <c r="E111" i="4"/>
  <c r="E112" i="4"/>
  <c r="G112" i="4" s="1"/>
  <c r="E113" i="4"/>
  <c r="E114" i="4"/>
  <c r="G114" i="4" s="1"/>
  <c r="E115" i="4"/>
  <c r="G115" i="4" s="1"/>
  <c r="E116" i="4"/>
  <c r="G116" i="4" s="1"/>
  <c r="E117" i="4"/>
  <c r="E118" i="4"/>
  <c r="G118" i="4" s="1"/>
  <c r="E119" i="4"/>
  <c r="E120" i="4"/>
  <c r="G120" i="4" s="1"/>
  <c r="E121" i="4"/>
  <c r="E122" i="4"/>
  <c r="G122" i="4" s="1"/>
  <c r="E123" i="4"/>
  <c r="G123" i="4" s="1"/>
  <c r="E124" i="4"/>
  <c r="E125" i="4"/>
  <c r="E126" i="4"/>
  <c r="E127" i="4"/>
  <c r="E128" i="4"/>
  <c r="G128" i="4" s="1"/>
  <c r="E129" i="4"/>
  <c r="E130" i="4"/>
  <c r="G130" i="4" s="1"/>
  <c r="E131" i="4"/>
  <c r="E132" i="4"/>
  <c r="E133" i="4"/>
  <c r="E134" i="4"/>
  <c r="E135" i="4"/>
  <c r="E136" i="4"/>
  <c r="G136" i="4" s="1"/>
  <c r="E137" i="4"/>
  <c r="E138" i="4"/>
  <c r="G138" i="4" s="1"/>
  <c r="E139" i="4"/>
  <c r="E140" i="4"/>
  <c r="E141" i="4"/>
  <c r="E142" i="4"/>
  <c r="E143" i="4"/>
  <c r="E144" i="4"/>
  <c r="G144" i="4" s="1"/>
  <c r="E145" i="4"/>
  <c r="E146" i="4"/>
  <c r="G146" i="4" s="1"/>
  <c r="E147" i="4"/>
  <c r="E148" i="4"/>
  <c r="E149" i="4"/>
  <c r="E150" i="4"/>
  <c r="G150" i="4" s="1"/>
  <c r="E151" i="4"/>
  <c r="E152" i="4"/>
  <c r="E153" i="4"/>
  <c r="G153" i="4" s="1"/>
  <c r="E154" i="4"/>
  <c r="G154" i="4" s="1"/>
  <c r="E155" i="4"/>
  <c r="E156" i="4"/>
  <c r="E157" i="4"/>
  <c r="G157" i="4" s="1"/>
  <c r="E158" i="4"/>
  <c r="G158" i="4" s="1"/>
  <c r="E159" i="4"/>
  <c r="E160" i="4"/>
  <c r="E161" i="4"/>
  <c r="G161" i="4" s="1"/>
  <c r="E162" i="4"/>
  <c r="G162" i="4" s="1"/>
  <c r="E163" i="4"/>
  <c r="E164" i="4"/>
  <c r="E165" i="4"/>
  <c r="E166" i="4"/>
  <c r="G166" i="4" s="1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H15" i="3"/>
  <c r="N15" i="3" s="1"/>
  <c r="P7" i="4"/>
  <c r="Q7" i="4" s="1"/>
  <c r="P8" i="4"/>
  <c r="Q8" i="4" s="1"/>
  <c r="P9" i="4"/>
  <c r="Q9" i="4" s="1"/>
  <c r="P10" i="4"/>
  <c r="Q10" i="4" s="1"/>
  <c r="P11" i="4"/>
  <c r="Q11" i="4" s="1"/>
  <c r="P12" i="4"/>
  <c r="Q12" i="4" s="1"/>
  <c r="P13" i="4"/>
  <c r="Q13" i="4" s="1"/>
  <c r="P14" i="4"/>
  <c r="Q14" i="4"/>
  <c r="P15" i="4"/>
  <c r="Q15" i="4" s="1"/>
  <c r="P16" i="4"/>
  <c r="Q16" i="4" s="1"/>
  <c r="P17" i="4"/>
  <c r="Q17" i="4" s="1"/>
  <c r="P18" i="4"/>
  <c r="Q18" i="4" s="1"/>
  <c r="P19" i="4"/>
  <c r="Q19" i="4" s="1"/>
  <c r="P20" i="4"/>
  <c r="Q20" i="4" s="1"/>
  <c r="P21" i="4"/>
  <c r="Q21" i="4" s="1"/>
  <c r="P22" i="4"/>
  <c r="Q22" i="4" s="1"/>
  <c r="P23" i="4"/>
  <c r="Q23" i="4" s="1"/>
  <c r="P24" i="4"/>
  <c r="Q24" i="4" s="1"/>
  <c r="P25" i="4"/>
  <c r="Q25" i="4" s="1"/>
  <c r="P26" i="4"/>
  <c r="Q26" i="4" s="1"/>
  <c r="P27" i="4"/>
  <c r="Q27" i="4" s="1"/>
  <c r="P28" i="4"/>
  <c r="Q28" i="4" s="1"/>
  <c r="P29" i="4"/>
  <c r="Q29" i="4" s="1"/>
  <c r="P30" i="4"/>
  <c r="Q30" i="4" s="1"/>
  <c r="P31" i="4"/>
  <c r="Q31" i="4" s="1"/>
  <c r="P32" i="4"/>
  <c r="Q32" i="4" s="1"/>
  <c r="P33" i="4"/>
  <c r="Q33" i="4" s="1"/>
  <c r="P34" i="4"/>
  <c r="Q34" i="4" s="1"/>
  <c r="P35" i="4"/>
  <c r="Q35" i="4" s="1"/>
  <c r="P36" i="4"/>
  <c r="Q36" i="4" s="1"/>
  <c r="P37" i="4"/>
  <c r="Q37" i="4" s="1"/>
  <c r="P38" i="4"/>
  <c r="Q38" i="4" s="1"/>
  <c r="P39" i="4"/>
  <c r="Q39" i="4" s="1"/>
  <c r="P40" i="4"/>
  <c r="Q40" i="4" s="1"/>
  <c r="P41" i="4"/>
  <c r="Q41" i="4" s="1"/>
  <c r="P42" i="4"/>
  <c r="Q42" i="4" s="1"/>
  <c r="P43" i="4"/>
  <c r="Q43" i="4" s="1"/>
  <c r="P44" i="4"/>
  <c r="Q44" i="4" s="1"/>
  <c r="P45" i="4"/>
  <c r="Q45" i="4" s="1"/>
  <c r="P46" i="4"/>
  <c r="Q46" i="4" s="1"/>
  <c r="P47" i="4"/>
  <c r="Q47" i="4" s="1"/>
  <c r="P48" i="4"/>
  <c r="Q48" i="4" s="1"/>
  <c r="P49" i="4"/>
  <c r="Q49" i="4" s="1"/>
  <c r="P50" i="4"/>
  <c r="Q50" i="4" s="1"/>
  <c r="P51" i="4"/>
  <c r="Q51" i="4" s="1"/>
  <c r="P52" i="4"/>
  <c r="Q52" i="4" s="1"/>
  <c r="P53" i="4"/>
  <c r="Q53" i="4" s="1"/>
  <c r="P54" i="4"/>
  <c r="Q54" i="4" s="1"/>
  <c r="P55" i="4"/>
  <c r="P56" i="4"/>
  <c r="Q56" i="4" s="1"/>
  <c r="P57" i="4"/>
  <c r="Q57" i="4" s="1"/>
  <c r="P58" i="4"/>
  <c r="Q58" i="4" s="1"/>
  <c r="P59" i="4"/>
  <c r="Q59" i="4" s="1"/>
  <c r="P60" i="4"/>
  <c r="Q60" i="4" s="1"/>
  <c r="P61" i="4"/>
  <c r="Q61" i="4" s="1"/>
  <c r="P62" i="4"/>
  <c r="Q62" i="4" s="1"/>
  <c r="P63" i="4"/>
  <c r="Q63" i="4" s="1"/>
  <c r="P64" i="4"/>
  <c r="Q64" i="4" s="1"/>
  <c r="P65" i="4"/>
  <c r="Q65" i="4" s="1"/>
  <c r="P66" i="4"/>
  <c r="Q66" i="4" s="1"/>
  <c r="P67" i="4"/>
  <c r="Q67" i="4" s="1"/>
  <c r="P68" i="4"/>
  <c r="Q68" i="4" s="1"/>
  <c r="P69" i="4"/>
  <c r="Q69" i="4" s="1"/>
  <c r="P70" i="4"/>
  <c r="Q70" i="4" s="1"/>
  <c r="P71" i="4"/>
  <c r="Q71" i="4" s="1"/>
  <c r="P72" i="4"/>
  <c r="Q72" i="4" s="1"/>
  <c r="P73" i="4"/>
  <c r="Q73" i="4" s="1"/>
  <c r="P74" i="4"/>
  <c r="Q74" i="4" s="1"/>
  <c r="P75" i="4"/>
  <c r="Q75" i="4" s="1"/>
  <c r="P76" i="4"/>
  <c r="Q76" i="4" s="1"/>
  <c r="P77" i="4"/>
  <c r="Q77" i="4" s="1"/>
  <c r="P78" i="4"/>
  <c r="Q78" i="4" s="1"/>
  <c r="P79" i="4"/>
  <c r="Q79" i="4" s="1"/>
  <c r="P80" i="4"/>
  <c r="Q80" i="4" s="1"/>
  <c r="P81" i="4"/>
  <c r="Q81" i="4" s="1"/>
  <c r="P82" i="4"/>
  <c r="Q82" i="4" s="1"/>
  <c r="P83" i="4"/>
  <c r="Q83" i="4" s="1"/>
  <c r="P84" i="4"/>
  <c r="Q84" i="4" s="1"/>
  <c r="P85" i="4"/>
  <c r="Q85" i="4" s="1"/>
  <c r="P86" i="4"/>
  <c r="Q86" i="4" s="1"/>
  <c r="P87" i="4"/>
  <c r="Q87" i="4" s="1"/>
  <c r="P88" i="4"/>
  <c r="Q88" i="4" s="1"/>
  <c r="P89" i="4"/>
  <c r="Q89" i="4" s="1"/>
  <c r="P90" i="4"/>
  <c r="Q90" i="4" s="1"/>
  <c r="P91" i="4"/>
  <c r="Q91" i="4" s="1"/>
  <c r="P92" i="4"/>
  <c r="Q92" i="4" s="1"/>
  <c r="P93" i="4"/>
  <c r="Q93" i="4" s="1"/>
  <c r="P94" i="4"/>
  <c r="Q94" i="4" s="1"/>
  <c r="P95" i="4"/>
  <c r="Q95" i="4" s="1"/>
  <c r="P96" i="4"/>
  <c r="Q96" i="4" s="1"/>
  <c r="P97" i="4"/>
  <c r="Q97" i="4" s="1"/>
  <c r="P98" i="4"/>
  <c r="Q98" i="4" s="1"/>
  <c r="P99" i="4"/>
  <c r="Q99" i="4" s="1"/>
  <c r="P100" i="4"/>
  <c r="Q100" i="4" s="1"/>
  <c r="P101" i="4"/>
  <c r="Q101" i="4" s="1"/>
  <c r="P102" i="4"/>
  <c r="Q102" i="4" s="1"/>
  <c r="P103" i="4"/>
  <c r="Q103" i="4" s="1"/>
  <c r="P104" i="4"/>
  <c r="Q104" i="4" s="1"/>
  <c r="P105" i="4"/>
  <c r="Q105" i="4" s="1"/>
  <c r="P106" i="4"/>
  <c r="Q106" i="4" s="1"/>
  <c r="P107" i="4"/>
  <c r="Q107" i="4" s="1"/>
  <c r="P108" i="4"/>
  <c r="Q108" i="4" s="1"/>
  <c r="P109" i="4"/>
  <c r="Q109" i="4" s="1"/>
  <c r="P110" i="4"/>
  <c r="Q110" i="4" s="1"/>
  <c r="P111" i="4"/>
  <c r="Q111" i="4" s="1"/>
  <c r="P112" i="4"/>
  <c r="Q112" i="4" s="1"/>
  <c r="P113" i="4"/>
  <c r="Q113" i="4" s="1"/>
  <c r="P114" i="4"/>
  <c r="Q114" i="4" s="1"/>
  <c r="P115" i="4"/>
  <c r="Q115" i="4" s="1"/>
  <c r="P116" i="4"/>
  <c r="Q116" i="4" s="1"/>
  <c r="P117" i="4"/>
  <c r="Q117" i="4" s="1"/>
  <c r="P118" i="4"/>
  <c r="Q118" i="4" s="1"/>
  <c r="P119" i="4"/>
  <c r="Q119" i="4" s="1"/>
  <c r="P120" i="4"/>
  <c r="Q120" i="4" s="1"/>
  <c r="P121" i="4"/>
  <c r="Q121" i="4"/>
  <c r="P122" i="4"/>
  <c r="Q122" i="4" s="1"/>
  <c r="P123" i="4"/>
  <c r="Q123" i="4" s="1"/>
  <c r="P124" i="4"/>
  <c r="Q124" i="4" s="1"/>
  <c r="P125" i="4"/>
  <c r="Q125" i="4" s="1"/>
  <c r="P126" i="4"/>
  <c r="Q126" i="4" s="1"/>
  <c r="P127" i="4"/>
  <c r="Q127" i="4" s="1"/>
  <c r="P128" i="4"/>
  <c r="Q128" i="4" s="1"/>
  <c r="P129" i="4"/>
  <c r="Q129" i="4" s="1"/>
  <c r="P130" i="4"/>
  <c r="Q130" i="4" s="1"/>
  <c r="P131" i="4"/>
  <c r="Q131" i="4" s="1"/>
  <c r="P132" i="4"/>
  <c r="Q132" i="4" s="1"/>
  <c r="P133" i="4"/>
  <c r="Q133" i="4" s="1"/>
  <c r="P134" i="4"/>
  <c r="Q134" i="4" s="1"/>
  <c r="P135" i="4"/>
  <c r="Q135" i="4" s="1"/>
  <c r="P136" i="4"/>
  <c r="Q136" i="4" s="1"/>
  <c r="P137" i="4"/>
  <c r="Q137" i="4" s="1"/>
  <c r="P138" i="4"/>
  <c r="Q138" i="4" s="1"/>
  <c r="P139" i="4"/>
  <c r="Q139" i="4" s="1"/>
  <c r="P140" i="4"/>
  <c r="Q140" i="4" s="1"/>
  <c r="P141" i="4"/>
  <c r="Q141" i="4" s="1"/>
  <c r="P142" i="4"/>
  <c r="Q142" i="4" s="1"/>
  <c r="P143" i="4"/>
  <c r="Q143" i="4" s="1"/>
  <c r="P144" i="4"/>
  <c r="Q144" i="4" s="1"/>
  <c r="P145" i="4"/>
  <c r="Q145" i="4" s="1"/>
  <c r="P146" i="4"/>
  <c r="Q146" i="4" s="1"/>
  <c r="P147" i="4"/>
  <c r="Q147" i="4" s="1"/>
  <c r="P148" i="4"/>
  <c r="Q148" i="4" s="1"/>
  <c r="P149" i="4"/>
  <c r="Q149" i="4" s="1"/>
  <c r="P150" i="4"/>
  <c r="Q150" i="4" s="1"/>
  <c r="P151" i="4"/>
  <c r="Q151" i="4" s="1"/>
  <c r="P152" i="4"/>
  <c r="Q152" i="4" s="1"/>
  <c r="P153" i="4"/>
  <c r="Q153" i="4" s="1"/>
  <c r="P154" i="4"/>
  <c r="Q154" i="4" s="1"/>
  <c r="P155" i="4"/>
  <c r="Q155" i="4" s="1"/>
  <c r="P156" i="4"/>
  <c r="Q156" i="4" s="1"/>
  <c r="P157" i="4"/>
  <c r="Q157" i="4" s="1"/>
  <c r="P158" i="4"/>
  <c r="Q158" i="4" s="1"/>
  <c r="P159" i="4"/>
  <c r="Q159" i="4" s="1"/>
  <c r="P160" i="4"/>
  <c r="Q160" i="4" s="1"/>
  <c r="P161" i="4"/>
  <c r="Q161" i="4" s="1"/>
  <c r="P162" i="4"/>
  <c r="Q162" i="4" s="1"/>
  <c r="P163" i="4"/>
  <c r="Q163" i="4" s="1"/>
  <c r="P164" i="4"/>
  <c r="Q164" i="4" s="1"/>
  <c r="P165" i="4"/>
  <c r="Q165" i="4" s="1"/>
  <c r="P166" i="4"/>
  <c r="Q166" i="4" s="1"/>
  <c r="P167" i="4"/>
  <c r="Q167" i="4" s="1"/>
  <c r="P168" i="4"/>
  <c r="Q168" i="4" s="1"/>
  <c r="P169" i="4"/>
  <c r="Q169" i="4" s="1"/>
  <c r="P170" i="4"/>
  <c r="Q170" i="4" s="1"/>
  <c r="P171" i="4"/>
  <c r="Q171" i="4" s="1"/>
  <c r="P172" i="4"/>
  <c r="Q172" i="4" s="1"/>
  <c r="P173" i="4"/>
  <c r="Q173" i="4" s="1"/>
  <c r="P174" i="4"/>
  <c r="Q174" i="4" s="1"/>
  <c r="P175" i="4"/>
  <c r="Q175" i="4" s="1"/>
  <c r="P176" i="4"/>
  <c r="Q176" i="4" s="1"/>
  <c r="P177" i="4"/>
  <c r="Q177" i="4" s="1"/>
  <c r="P178" i="4"/>
  <c r="Q178" i="4" s="1"/>
  <c r="P179" i="4"/>
  <c r="Q179" i="4" s="1"/>
  <c r="P180" i="4"/>
  <c r="Q180" i="4" s="1"/>
  <c r="P181" i="4"/>
  <c r="Q181" i="4" s="1"/>
  <c r="P182" i="4"/>
  <c r="Q182" i="4" s="1"/>
  <c r="P183" i="4"/>
  <c r="Q183" i="4" s="1"/>
  <c r="P184" i="4"/>
  <c r="Q184" i="4" s="1"/>
  <c r="P185" i="4"/>
  <c r="Q185" i="4" s="1"/>
  <c r="P186" i="4"/>
  <c r="Q186" i="4" s="1"/>
  <c r="P187" i="4"/>
  <c r="Q187" i="4" s="1"/>
  <c r="P188" i="4"/>
  <c r="Q188" i="4" s="1"/>
  <c r="P189" i="4"/>
  <c r="Q189" i="4" s="1"/>
  <c r="P190" i="4"/>
  <c r="Q190" i="4" s="1"/>
  <c r="P191" i="4"/>
  <c r="Q191" i="4" s="1"/>
  <c r="P192" i="4"/>
  <c r="Q192" i="4" s="1"/>
  <c r="P193" i="4"/>
  <c r="Q193" i="4" s="1"/>
  <c r="P194" i="4"/>
  <c r="Q194" i="4" s="1"/>
  <c r="P195" i="4"/>
  <c r="Q195" i="4" s="1"/>
  <c r="P196" i="4"/>
  <c r="Q196" i="4" s="1"/>
  <c r="P197" i="4"/>
  <c r="Q197" i="4" s="1"/>
  <c r="P198" i="4"/>
  <c r="Q198" i="4" s="1"/>
  <c r="P199" i="4"/>
  <c r="Q199" i="4" s="1"/>
  <c r="P200" i="4"/>
  <c r="Q200" i="4" s="1"/>
  <c r="P201" i="4"/>
  <c r="Q201" i="4" s="1"/>
  <c r="P202" i="4"/>
  <c r="Q202" i="4" s="1"/>
  <c r="P203" i="4"/>
  <c r="Q203" i="4" s="1"/>
  <c r="P204" i="4"/>
  <c r="Q204" i="4" s="1"/>
  <c r="P205" i="4"/>
  <c r="Q205" i="4" s="1"/>
  <c r="P206" i="4"/>
  <c r="Q206" i="4" s="1"/>
  <c r="P207" i="4"/>
  <c r="Q207" i="4" s="1"/>
  <c r="P208" i="4"/>
  <c r="Q208" i="4" s="1"/>
  <c r="P209" i="4"/>
  <c r="Q209" i="4" s="1"/>
  <c r="P210" i="4"/>
  <c r="Q210" i="4" s="1"/>
  <c r="P211" i="4"/>
  <c r="Q211" i="4" s="1"/>
  <c r="P212" i="4"/>
  <c r="Q212" i="4" s="1"/>
  <c r="P213" i="4"/>
  <c r="Q213" i="4" s="1"/>
  <c r="P214" i="4"/>
  <c r="Q214" i="4" s="1"/>
  <c r="P215" i="4"/>
  <c r="Q215" i="4" s="1"/>
  <c r="P216" i="4"/>
  <c r="Q216" i="4" s="1"/>
  <c r="P217" i="4"/>
  <c r="Q217" i="4" s="1"/>
  <c r="P218" i="4"/>
  <c r="Q218" i="4" s="1"/>
  <c r="P219" i="4"/>
  <c r="Q219" i="4" s="1"/>
  <c r="P220" i="4"/>
  <c r="Q220" i="4" s="1"/>
  <c r="P221" i="4"/>
  <c r="Q221" i="4" s="1"/>
  <c r="P222" i="4"/>
  <c r="Q222" i="4" s="1"/>
  <c r="P223" i="4"/>
  <c r="Q223" i="4" s="1"/>
  <c r="P224" i="4"/>
  <c r="Q224" i="4" s="1"/>
  <c r="P225" i="4"/>
  <c r="Q225" i="4" s="1"/>
  <c r="P226" i="4"/>
  <c r="Q226" i="4" s="1"/>
  <c r="P227" i="4"/>
  <c r="Q227" i="4" s="1"/>
  <c r="P228" i="4"/>
  <c r="Q228" i="4" s="1"/>
  <c r="P229" i="4"/>
  <c r="Q229" i="4" s="1"/>
  <c r="P230" i="4"/>
  <c r="Q230" i="4" s="1"/>
  <c r="P231" i="4"/>
  <c r="Q231" i="4" s="1"/>
  <c r="P232" i="4"/>
  <c r="Q232" i="4" s="1"/>
  <c r="P233" i="4"/>
  <c r="Q233" i="4" s="1"/>
  <c r="P234" i="4"/>
  <c r="Q234" i="4" s="1"/>
  <c r="P235" i="4"/>
  <c r="Q235" i="4" s="1"/>
  <c r="P236" i="4"/>
  <c r="Q236" i="4" s="1"/>
  <c r="P237" i="4"/>
  <c r="Q237" i="4" s="1"/>
  <c r="P238" i="4"/>
  <c r="Q238" i="4" s="1"/>
  <c r="P239" i="4"/>
  <c r="Q239" i="4" s="1"/>
  <c r="P240" i="4"/>
  <c r="Q240" i="4" s="1"/>
  <c r="P241" i="4"/>
  <c r="Q241" i="4"/>
  <c r="P242" i="4"/>
  <c r="Q242" i="4" s="1"/>
  <c r="P243" i="4"/>
  <c r="Q243" i="4" s="1"/>
  <c r="P244" i="4"/>
  <c r="Q244" i="4" s="1"/>
  <c r="P245" i="4"/>
  <c r="Q245" i="4" s="1"/>
  <c r="P246" i="4"/>
  <c r="Q246" i="4" s="1"/>
  <c r="P247" i="4"/>
  <c r="Q247" i="4" s="1"/>
  <c r="P248" i="4"/>
  <c r="Q248" i="4" s="1"/>
  <c r="P249" i="4"/>
  <c r="Q249" i="4" s="1"/>
  <c r="P250" i="4"/>
  <c r="Q250" i="4" s="1"/>
  <c r="P251" i="4"/>
  <c r="Q251" i="4" s="1"/>
  <c r="P252" i="4"/>
  <c r="Q252" i="4" s="1"/>
  <c r="P253" i="4"/>
  <c r="Q253" i="4" s="1"/>
  <c r="P254" i="4"/>
  <c r="Q254" i="4" s="1"/>
  <c r="Q55" i="4"/>
  <c r="P6" i="4"/>
  <c r="Q6" i="4" s="1"/>
  <c r="H9" i="3"/>
  <c r="N9" i="3" s="1"/>
  <c r="J20" i="3"/>
  <c r="N125" i="4" l="1"/>
  <c r="N202" i="4"/>
  <c r="N162" i="4"/>
  <c r="N138" i="4"/>
  <c r="N82" i="4"/>
  <c r="N46" i="4"/>
  <c r="N89" i="4"/>
  <c r="N252" i="4"/>
  <c r="N232" i="4"/>
  <c r="N220" i="4"/>
  <c r="N200" i="4"/>
  <c r="N184" i="4"/>
  <c r="N156" i="4"/>
  <c r="N124" i="4"/>
  <c r="N116" i="4"/>
  <c r="N12" i="4"/>
  <c r="N193" i="4"/>
  <c r="N17" i="4"/>
  <c r="N215" i="4"/>
  <c r="N187" i="4"/>
  <c r="N79" i="4"/>
  <c r="N35" i="4"/>
  <c r="H242" i="4"/>
  <c r="H226" i="4"/>
  <c r="H210" i="4"/>
  <c r="H194" i="4"/>
  <c r="H178" i="4"/>
  <c r="H18" i="4"/>
  <c r="H193" i="4"/>
  <c r="H173" i="4"/>
  <c r="H125" i="4"/>
  <c r="H17" i="4"/>
  <c r="H228" i="4"/>
  <c r="H16" i="4"/>
  <c r="H227" i="4"/>
  <c r="H135" i="4"/>
  <c r="H103" i="4"/>
  <c r="H31" i="4"/>
  <c r="H15" i="4"/>
  <c r="N61" i="4"/>
  <c r="M188" i="4"/>
  <c r="N188" i="4" s="1"/>
  <c r="M27" i="4"/>
  <c r="N27" i="4" s="1"/>
  <c r="N136" i="4"/>
  <c r="M124" i="4"/>
  <c r="M73" i="4"/>
  <c r="N73" i="4" s="1"/>
  <c r="N22" i="4"/>
  <c r="M46" i="4"/>
  <c r="N221" i="4"/>
  <c r="N104" i="4"/>
  <c r="N41" i="4"/>
  <c r="M238" i="4"/>
  <c r="N238" i="4" s="1"/>
  <c r="N237" i="4"/>
  <c r="M177" i="4"/>
  <c r="N177" i="4" s="1"/>
  <c r="M54" i="4"/>
  <c r="N54" i="4" s="1"/>
  <c r="M35" i="4"/>
  <c r="N233" i="4"/>
  <c r="M154" i="4"/>
  <c r="N154" i="4" s="1"/>
  <c r="N94" i="4"/>
  <c r="M49" i="4"/>
  <c r="N49" i="4" s="1"/>
  <c r="M30" i="4"/>
  <c r="N30" i="4" s="1"/>
  <c r="M15" i="4"/>
  <c r="N15" i="4"/>
  <c r="M252" i="4"/>
  <c r="N132" i="4"/>
  <c r="N120" i="4"/>
  <c r="M85" i="4"/>
  <c r="N85" i="4" s="1"/>
  <c r="N69" i="4"/>
  <c r="N53" i="4"/>
  <c r="N34" i="4"/>
  <c r="N11" i="4"/>
  <c r="M220" i="4"/>
  <c r="M116" i="4"/>
  <c r="N100" i="4"/>
  <c r="M81" i="4"/>
  <c r="N81" i="4" s="1"/>
  <c r="N57" i="4"/>
  <c r="N45" i="4"/>
  <c r="N38" i="4"/>
  <c r="N26" i="4"/>
  <c r="N18" i="4"/>
  <c r="N190" i="4"/>
  <c r="M146" i="4"/>
  <c r="N146" i="4" s="1"/>
  <c r="N128" i="4"/>
  <c r="N114" i="4"/>
  <c r="N96" i="4"/>
  <c r="N77" i="4"/>
  <c r="M65" i="4"/>
  <c r="N65" i="4" s="1"/>
  <c r="G103" i="4"/>
  <c r="M211" i="4"/>
  <c r="N211" i="4" s="1"/>
  <c r="M99" i="4"/>
  <c r="N99" i="4" s="1"/>
  <c r="M246" i="4"/>
  <c r="N246" i="4" s="1"/>
  <c r="M229" i="4"/>
  <c r="N229" i="4" s="1"/>
  <c r="M202" i="4"/>
  <c r="N174" i="4"/>
  <c r="N98" i="4"/>
  <c r="N19" i="4"/>
  <c r="N103" i="4"/>
  <c r="N88" i="4"/>
  <c r="M242" i="4"/>
  <c r="N242" i="4" s="1"/>
  <c r="N195" i="4"/>
  <c r="N183" i="4"/>
  <c r="M166" i="4"/>
  <c r="N166" i="4" s="1"/>
  <c r="M142" i="4"/>
  <c r="N142" i="4" s="1"/>
  <c r="M130" i="4"/>
  <c r="N130" i="4" s="1"/>
  <c r="N118" i="4"/>
  <c r="N107" i="4"/>
  <c r="M102" i="4"/>
  <c r="N102" i="4" s="1"/>
  <c r="N241" i="4"/>
  <c r="M230" i="4"/>
  <c r="N230" i="4" s="1"/>
  <c r="M217" i="4"/>
  <c r="N217" i="4" s="1"/>
  <c r="N194" i="4"/>
  <c r="M182" i="4"/>
  <c r="N182" i="4" s="1"/>
  <c r="M155" i="4"/>
  <c r="N155" i="4" s="1"/>
  <c r="N95" i="4"/>
  <c r="N59" i="4"/>
  <c r="N42" i="4"/>
  <c r="M12" i="4"/>
  <c r="M251" i="4"/>
  <c r="N251" i="4" s="1"/>
  <c r="M207" i="4"/>
  <c r="N207" i="4" s="1"/>
  <c r="M199" i="4"/>
  <c r="N199" i="4" s="1"/>
  <c r="N163" i="4"/>
  <c r="N135" i="4"/>
  <c r="N80" i="4"/>
  <c r="N76" i="4"/>
  <c r="M72" i="4"/>
  <c r="N72" i="4" s="1"/>
  <c r="N64" i="4"/>
  <c r="N44" i="4"/>
  <c r="N250" i="4"/>
  <c r="N235" i="4"/>
  <c r="M206" i="4"/>
  <c r="N206" i="4" s="1"/>
  <c r="N198" i="4"/>
  <c r="N186" i="4"/>
  <c r="N178" i="4"/>
  <c r="M162" i="4"/>
  <c r="N150" i="4"/>
  <c r="M139" i="4"/>
  <c r="N139" i="4" s="1"/>
  <c r="N134" i="4"/>
  <c r="N111" i="4"/>
  <c r="M92" i="4"/>
  <c r="N92" i="4" s="1"/>
  <c r="M7" i="4"/>
  <c r="N7" i="4" s="1"/>
  <c r="M239" i="4"/>
  <c r="N239" i="4" s="1"/>
  <c r="N234" i="4"/>
  <c r="N222" i="4"/>
  <c r="N214" i="4"/>
  <c r="N197" i="4"/>
  <c r="M193" i="4"/>
  <c r="M170" i="4"/>
  <c r="N170" i="4" s="1"/>
  <c r="N161" i="4"/>
  <c r="M138" i="4"/>
  <c r="M115" i="4"/>
  <c r="N115" i="4" s="1"/>
  <c r="N110" i="4"/>
  <c r="N91" i="4"/>
  <c r="N84" i="4"/>
  <c r="M79" i="4"/>
  <c r="M75" i="4"/>
  <c r="N75" i="4" s="1"/>
  <c r="M33" i="4"/>
  <c r="N33" i="4" s="1"/>
  <c r="M20" i="4"/>
  <c r="N20" i="4" s="1"/>
  <c r="N16" i="4"/>
  <c r="G169" i="4"/>
  <c r="H169" i="4" s="1"/>
  <c r="G131" i="4"/>
  <c r="H131" i="4" s="1"/>
  <c r="M113" i="4"/>
  <c r="N113" i="4" s="1"/>
  <c r="N93" i="4"/>
  <c r="M93" i="4"/>
  <c r="M74" i="4"/>
  <c r="N74" i="4" s="1"/>
  <c r="M70" i="4"/>
  <c r="N70" i="4" s="1"/>
  <c r="M66" i="4"/>
  <c r="N66" i="4" s="1"/>
  <c r="N36" i="4"/>
  <c r="M36" i="4"/>
  <c r="N253" i="4"/>
  <c r="N245" i="4"/>
  <c r="N225" i="4"/>
  <c r="N209" i="4"/>
  <c r="N205" i="4"/>
  <c r="N201" i="4"/>
  <c r="M181" i="4"/>
  <c r="N181" i="4" s="1"/>
  <c r="N145" i="4"/>
  <c r="M82" i="4"/>
  <c r="M24" i="4"/>
  <c r="N24" i="4" s="1"/>
  <c r="H185" i="4"/>
  <c r="G185" i="4"/>
  <c r="N213" i="4"/>
  <c r="N189" i="4"/>
  <c r="M185" i="4"/>
  <c r="N185" i="4" s="1"/>
  <c r="N157" i="4"/>
  <c r="M137" i="4"/>
  <c r="N137" i="4" s="1"/>
  <c r="M125" i="4"/>
  <c r="N117" i="4"/>
  <c r="M78" i="4"/>
  <c r="N78" i="4" s="1"/>
  <c r="M51" i="4"/>
  <c r="N51" i="4" s="1"/>
  <c r="M9" i="4"/>
  <c r="N9" i="4" s="1"/>
  <c r="N249" i="4"/>
  <c r="M173" i="4"/>
  <c r="N173" i="4" s="1"/>
  <c r="N141" i="4"/>
  <c r="H33" i="4"/>
  <c r="G33" i="4"/>
  <c r="M254" i="4"/>
  <c r="N254" i="4" s="1"/>
  <c r="M226" i="4"/>
  <c r="N226" i="4"/>
  <c r="N218" i="4"/>
  <c r="M218" i="4"/>
  <c r="M210" i="4"/>
  <c r="N210" i="4" s="1"/>
  <c r="N158" i="4"/>
  <c r="M158" i="4"/>
  <c r="M126" i="4"/>
  <c r="N126" i="4" s="1"/>
  <c r="M106" i="4"/>
  <c r="N106" i="4" s="1"/>
  <c r="M87" i="4"/>
  <c r="N87" i="4"/>
  <c r="N83" i="4"/>
  <c r="M83" i="4"/>
  <c r="M71" i="4"/>
  <c r="N71" i="4" s="1"/>
  <c r="N67" i="4"/>
  <c r="M67" i="4"/>
  <c r="M48" i="4"/>
  <c r="N48" i="4"/>
  <c r="M37" i="4"/>
  <c r="N37" i="4" s="1"/>
  <c r="M204" i="4"/>
  <c r="N204" i="4" s="1"/>
  <c r="M112" i="4"/>
  <c r="N112" i="4" s="1"/>
  <c r="N108" i="4"/>
  <c r="M89" i="4"/>
  <c r="N247" i="4"/>
  <c r="N231" i="4"/>
  <c r="N219" i="4"/>
  <c r="N191" i="4"/>
  <c r="M179" i="4"/>
  <c r="N179" i="4" s="1"/>
  <c r="N167" i="4"/>
  <c r="N131" i="4"/>
  <c r="N123" i="4"/>
  <c r="M243" i="4"/>
  <c r="N243" i="4" s="1"/>
  <c r="N227" i="4"/>
  <c r="M215" i="4"/>
  <c r="N203" i="4"/>
  <c r="N171" i="4"/>
  <c r="M147" i="4"/>
  <c r="N147" i="4" s="1"/>
  <c r="N63" i="4"/>
  <c r="N60" i="4"/>
  <c r="N40" i="4"/>
  <c r="N32" i="4"/>
  <c r="M32" i="4"/>
  <c r="M13" i="4"/>
  <c r="N13" i="4"/>
  <c r="N223" i="4"/>
  <c r="M187" i="4"/>
  <c r="M151" i="4"/>
  <c r="N151" i="4" s="1"/>
  <c r="N56" i="4"/>
  <c r="M52" i="4"/>
  <c r="N52" i="4" s="1"/>
  <c r="N28" i="4"/>
  <c r="M236" i="4"/>
  <c r="N236" i="4" s="1"/>
  <c r="M122" i="4"/>
  <c r="N122" i="4" s="1"/>
  <c r="M50" i="4"/>
  <c r="N50" i="4" s="1"/>
  <c r="M160" i="4"/>
  <c r="N160" i="4"/>
  <c r="M152" i="4"/>
  <c r="N152" i="4" s="1"/>
  <c r="M140" i="4"/>
  <c r="N140" i="4"/>
  <c r="M90" i="4"/>
  <c r="N90" i="4" s="1"/>
  <c r="M10" i="4"/>
  <c r="N10" i="4"/>
  <c r="M240" i="4"/>
  <c r="N240" i="4" s="1"/>
  <c r="M224" i="4"/>
  <c r="N224" i="4" s="1"/>
  <c r="M208" i="4"/>
  <c r="N208" i="4" s="1"/>
  <c r="M192" i="4"/>
  <c r="N192" i="4" s="1"/>
  <c r="M176" i="4"/>
  <c r="N176" i="4" s="1"/>
  <c r="M156" i="4"/>
  <c r="M144" i="4"/>
  <c r="N144" i="4" s="1"/>
  <c r="M97" i="4"/>
  <c r="N97" i="4" s="1"/>
  <c r="M17" i="4"/>
  <c r="G139" i="4"/>
  <c r="H139" i="4" s="1"/>
  <c r="H97" i="4"/>
  <c r="G97" i="4"/>
  <c r="M127" i="4"/>
  <c r="N127" i="4" s="1"/>
  <c r="M119" i="4"/>
  <c r="N119" i="4"/>
  <c r="M47" i="4"/>
  <c r="N47" i="4" s="1"/>
  <c r="M43" i="4"/>
  <c r="N43" i="4"/>
  <c r="M39" i="4"/>
  <c r="N39" i="4" s="1"/>
  <c r="M105" i="4"/>
  <c r="N105" i="4"/>
  <c r="M86" i="4"/>
  <c r="N86" i="4" s="1"/>
  <c r="M29" i="4"/>
  <c r="N29" i="4"/>
  <c r="M25" i="4"/>
  <c r="N25" i="4" s="1"/>
  <c r="M14" i="4"/>
  <c r="N14" i="4"/>
  <c r="M244" i="4"/>
  <c r="N244" i="4" s="1"/>
  <c r="M228" i="4"/>
  <c r="N228" i="4" s="1"/>
  <c r="M212" i="4"/>
  <c r="N212" i="4" s="1"/>
  <c r="M196" i="4"/>
  <c r="N196" i="4" s="1"/>
  <c r="M180" i="4"/>
  <c r="N180" i="4" s="1"/>
  <c r="M168" i="4"/>
  <c r="N168" i="4" s="1"/>
  <c r="M148" i="4"/>
  <c r="N148" i="4" s="1"/>
  <c r="M21" i="4"/>
  <c r="N21" i="4" s="1"/>
  <c r="G100" i="4"/>
  <c r="H100" i="4" s="1"/>
  <c r="M62" i="4"/>
  <c r="N62" i="4"/>
  <c r="M58" i="4"/>
  <c r="N58" i="4" s="1"/>
  <c r="M31" i="4"/>
  <c r="N31" i="4"/>
  <c r="M172" i="4"/>
  <c r="N172" i="4" s="1"/>
  <c r="M164" i="4"/>
  <c r="N164" i="4"/>
  <c r="M109" i="4"/>
  <c r="N109" i="4" s="1"/>
  <c r="M248" i="4"/>
  <c r="N248" i="4" s="1"/>
  <c r="M232" i="4"/>
  <c r="M216" i="4"/>
  <c r="N216" i="4" s="1"/>
  <c r="M200" i="4"/>
  <c r="M184" i="4"/>
  <c r="M129" i="4"/>
  <c r="N129" i="4"/>
  <c r="M121" i="4"/>
  <c r="N121" i="4" s="1"/>
  <c r="M68" i="4"/>
  <c r="N68" i="4"/>
  <c r="M6" i="4"/>
  <c r="N6" i="4" s="1"/>
  <c r="G7" i="4"/>
  <c r="H7" i="4" s="1"/>
  <c r="G177" i="4"/>
  <c r="H177" i="4" s="1"/>
  <c r="H123" i="4"/>
  <c r="G101" i="4"/>
  <c r="H101" i="4" s="1"/>
  <c r="G25" i="4"/>
  <c r="H25" i="4" s="1"/>
  <c r="G6" i="4"/>
  <c r="H6" i="4" s="1"/>
  <c r="M133" i="4"/>
  <c r="N133" i="4" s="1"/>
  <c r="M101" i="4"/>
  <c r="N101" i="4"/>
  <c r="M175" i="4"/>
  <c r="N175" i="4" s="1"/>
  <c r="M159" i="4"/>
  <c r="N159" i="4"/>
  <c r="M143" i="4"/>
  <c r="N143" i="4" s="1"/>
  <c r="M23" i="4"/>
  <c r="N23" i="4"/>
  <c r="M169" i="4"/>
  <c r="N169" i="4" s="1"/>
  <c r="M165" i="4"/>
  <c r="N165" i="4"/>
  <c r="M153" i="4"/>
  <c r="N153" i="4" s="1"/>
  <c r="M149" i="4"/>
  <c r="N149" i="4"/>
  <c r="M55" i="4"/>
  <c r="N55" i="4" s="1"/>
  <c r="G173" i="4"/>
  <c r="G119" i="4"/>
  <c r="H119" i="4" s="1"/>
  <c r="G117" i="4"/>
  <c r="H117" i="4" s="1"/>
  <c r="G95" i="4"/>
  <c r="H95" i="4" s="1"/>
  <c r="G29" i="4"/>
  <c r="H29" i="4" s="1"/>
  <c r="G20" i="4"/>
  <c r="H20" i="4" s="1"/>
  <c r="G18" i="4"/>
  <c r="G16" i="4"/>
  <c r="G14" i="4"/>
  <c r="H14" i="4" s="1"/>
  <c r="G12" i="4"/>
  <c r="H12" i="4" s="1"/>
  <c r="R12" i="4" s="1"/>
  <c r="G10" i="4"/>
  <c r="H10" i="4" s="1"/>
  <c r="H138" i="4"/>
  <c r="H130" i="4"/>
  <c r="G111" i="4"/>
  <c r="H111" i="4" s="1"/>
  <c r="H102" i="4"/>
  <c r="G181" i="4"/>
  <c r="H181" i="4" s="1"/>
  <c r="H153" i="4"/>
  <c r="G143" i="4"/>
  <c r="H143" i="4" s="1"/>
  <c r="G135" i="4"/>
  <c r="G127" i="4"/>
  <c r="H127" i="4" s="1"/>
  <c r="H118" i="4"/>
  <c r="H116" i="4"/>
  <c r="G113" i="4"/>
  <c r="H113" i="4" s="1"/>
  <c r="H107" i="4"/>
  <c r="G21" i="4"/>
  <c r="H21" i="4" s="1"/>
  <c r="G19" i="4"/>
  <c r="H19" i="4" s="1"/>
  <c r="G17" i="4"/>
  <c r="G15" i="4"/>
  <c r="G13" i="4"/>
  <c r="H13" i="4" s="1"/>
  <c r="G11" i="4"/>
  <c r="H11" i="4" s="1"/>
  <c r="H183" i="4"/>
  <c r="G183" i="4"/>
  <c r="G149" i="4"/>
  <c r="H149" i="4" s="1"/>
  <c r="H179" i="4"/>
  <c r="G179" i="4"/>
  <c r="H175" i="4"/>
  <c r="G175" i="4"/>
  <c r="G147" i="4"/>
  <c r="H147" i="4" s="1"/>
  <c r="H171" i="4"/>
  <c r="G171" i="4"/>
  <c r="G165" i="4"/>
  <c r="H165" i="4" s="1"/>
  <c r="H146" i="4"/>
  <c r="G141" i="4"/>
  <c r="H141" i="4" s="1"/>
  <c r="G133" i="4"/>
  <c r="H133" i="4" s="1"/>
  <c r="G125" i="4"/>
  <c r="G121" i="4"/>
  <c r="H121" i="4" s="1"/>
  <c r="G109" i="4"/>
  <c r="H109" i="4" s="1"/>
  <c r="G105" i="4"/>
  <c r="H105" i="4" s="1"/>
  <c r="G93" i="4"/>
  <c r="H93" i="4" s="1"/>
  <c r="G31" i="4"/>
  <c r="G23" i="4"/>
  <c r="H23" i="4" s="1"/>
  <c r="H9" i="4"/>
  <c r="H115" i="4"/>
  <c r="H99" i="4"/>
  <c r="H136" i="4"/>
  <c r="H128" i="4"/>
  <c r="H122" i="4"/>
  <c r="H120" i="4"/>
  <c r="H106" i="4"/>
  <c r="H104" i="4"/>
  <c r="G27" i="4"/>
  <c r="H27" i="4" s="1"/>
  <c r="N20" i="3"/>
  <c r="N23" i="3" s="1"/>
  <c r="G164" i="4"/>
  <c r="H164" i="4" s="1"/>
  <c r="H157" i="4"/>
  <c r="G155" i="4"/>
  <c r="H155" i="4"/>
  <c r="G148" i="4"/>
  <c r="H148" i="4"/>
  <c r="G254" i="4"/>
  <c r="H254" i="4" s="1"/>
  <c r="G252" i="4"/>
  <c r="H252" i="4" s="1"/>
  <c r="G250" i="4"/>
  <c r="H250" i="4" s="1"/>
  <c r="G248" i="4"/>
  <c r="H248" i="4" s="1"/>
  <c r="G246" i="4"/>
  <c r="H246" i="4" s="1"/>
  <c r="G244" i="4"/>
  <c r="H244" i="4" s="1"/>
  <c r="G242" i="4"/>
  <c r="G240" i="4"/>
  <c r="H240" i="4" s="1"/>
  <c r="G238" i="4"/>
  <c r="H238" i="4" s="1"/>
  <c r="G236" i="4"/>
  <c r="H236" i="4" s="1"/>
  <c r="G234" i="4"/>
  <c r="H234" i="4" s="1"/>
  <c r="G232" i="4"/>
  <c r="H232" i="4" s="1"/>
  <c r="G230" i="4"/>
  <c r="H230" i="4" s="1"/>
  <c r="G228" i="4"/>
  <c r="G226" i="4"/>
  <c r="G224" i="4"/>
  <c r="H224" i="4" s="1"/>
  <c r="G222" i="4"/>
  <c r="H222" i="4" s="1"/>
  <c r="G220" i="4"/>
  <c r="H220" i="4" s="1"/>
  <c r="G218" i="4"/>
  <c r="H218" i="4" s="1"/>
  <c r="G216" i="4"/>
  <c r="H216" i="4" s="1"/>
  <c r="G214" i="4"/>
  <c r="H214" i="4" s="1"/>
  <c r="G212" i="4"/>
  <c r="H212" i="4" s="1"/>
  <c r="G210" i="4"/>
  <c r="G208" i="4"/>
  <c r="H208" i="4" s="1"/>
  <c r="G206" i="4"/>
  <c r="H206" i="4" s="1"/>
  <c r="G204" i="4"/>
  <c r="H204" i="4" s="1"/>
  <c r="G202" i="4"/>
  <c r="H202" i="4" s="1"/>
  <c r="G200" i="4"/>
  <c r="H200" i="4" s="1"/>
  <c r="G198" i="4"/>
  <c r="H198" i="4" s="1"/>
  <c r="G196" i="4"/>
  <c r="H196" i="4" s="1"/>
  <c r="G194" i="4"/>
  <c r="G192" i="4"/>
  <c r="H192" i="4" s="1"/>
  <c r="G190" i="4"/>
  <c r="H190" i="4" s="1"/>
  <c r="G188" i="4"/>
  <c r="H188" i="4" s="1"/>
  <c r="G186" i="4"/>
  <c r="H186" i="4" s="1"/>
  <c r="G184" i="4"/>
  <c r="H184" i="4" s="1"/>
  <c r="G182" i="4"/>
  <c r="H182" i="4" s="1"/>
  <c r="G180" i="4"/>
  <c r="H180" i="4" s="1"/>
  <c r="G178" i="4"/>
  <c r="G176" i="4"/>
  <c r="H176" i="4" s="1"/>
  <c r="G174" i="4"/>
  <c r="H174" i="4" s="1"/>
  <c r="G172" i="4"/>
  <c r="H172" i="4" s="1"/>
  <c r="G170" i="4"/>
  <c r="H170" i="4" s="1"/>
  <c r="G168" i="4"/>
  <c r="H168" i="4" s="1"/>
  <c r="H161" i="4"/>
  <c r="G159" i="4"/>
  <c r="H159" i="4"/>
  <c r="G152" i="4"/>
  <c r="H152" i="4"/>
  <c r="G137" i="4"/>
  <c r="H137" i="4" s="1"/>
  <c r="G129" i="4"/>
  <c r="H129" i="4" s="1"/>
  <c r="G163" i="4"/>
  <c r="H163" i="4"/>
  <c r="G156" i="4"/>
  <c r="H156" i="4"/>
  <c r="R156" i="4" s="1"/>
  <c r="G145" i="4"/>
  <c r="H145" i="4" s="1"/>
  <c r="G140" i="4"/>
  <c r="H140" i="4"/>
  <c r="G132" i="4"/>
  <c r="H132" i="4"/>
  <c r="G124" i="4"/>
  <c r="H124" i="4"/>
  <c r="G108" i="4"/>
  <c r="H108" i="4"/>
  <c r="G92" i="4"/>
  <c r="H92" i="4"/>
  <c r="G88" i="4"/>
  <c r="H88" i="4" s="1"/>
  <c r="G84" i="4"/>
  <c r="H84" i="4" s="1"/>
  <c r="G80" i="4"/>
  <c r="H80" i="4" s="1"/>
  <c r="G76" i="4"/>
  <c r="H76" i="4" s="1"/>
  <c r="H72" i="4"/>
  <c r="G72" i="4"/>
  <c r="G68" i="4"/>
  <c r="H68" i="4" s="1"/>
  <c r="G64" i="4"/>
  <c r="H64" i="4" s="1"/>
  <c r="G60" i="4"/>
  <c r="H60" i="4" s="1"/>
  <c r="H56" i="4"/>
  <c r="G56" i="4"/>
  <c r="G253" i="4"/>
  <c r="H253" i="4" s="1"/>
  <c r="G251" i="4"/>
  <c r="H251" i="4" s="1"/>
  <c r="G249" i="4"/>
  <c r="H249" i="4" s="1"/>
  <c r="G247" i="4"/>
  <c r="H247" i="4" s="1"/>
  <c r="G245" i="4"/>
  <c r="H245" i="4" s="1"/>
  <c r="G243" i="4"/>
  <c r="H243" i="4" s="1"/>
  <c r="G241" i="4"/>
  <c r="H241" i="4" s="1"/>
  <c r="G239" i="4"/>
  <c r="H239" i="4" s="1"/>
  <c r="G237" i="4"/>
  <c r="H237" i="4" s="1"/>
  <c r="G235" i="4"/>
  <c r="H235" i="4" s="1"/>
  <c r="G233" i="4"/>
  <c r="H233" i="4" s="1"/>
  <c r="G231" i="4"/>
  <c r="H231" i="4" s="1"/>
  <c r="G229" i="4"/>
  <c r="H229" i="4" s="1"/>
  <c r="G227" i="4"/>
  <c r="G225" i="4"/>
  <c r="H225" i="4" s="1"/>
  <c r="G223" i="4"/>
  <c r="H223" i="4" s="1"/>
  <c r="G221" i="4"/>
  <c r="H221" i="4" s="1"/>
  <c r="G219" i="4"/>
  <c r="H219" i="4" s="1"/>
  <c r="G217" i="4"/>
  <c r="H217" i="4" s="1"/>
  <c r="G215" i="4"/>
  <c r="H215" i="4" s="1"/>
  <c r="G213" i="4"/>
  <c r="H213" i="4" s="1"/>
  <c r="G211" i="4"/>
  <c r="H211" i="4" s="1"/>
  <c r="G209" i="4"/>
  <c r="H209" i="4" s="1"/>
  <c r="G207" i="4"/>
  <c r="H207" i="4" s="1"/>
  <c r="G205" i="4"/>
  <c r="H205" i="4" s="1"/>
  <c r="G203" i="4"/>
  <c r="H203" i="4" s="1"/>
  <c r="G201" i="4"/>
  <c r="H201" i="4" s="1"/>
  <c r="G199" i="4"/>
  <c r="H199" i="4" s="1"/>
  <c r="G197" i="4"/>
  <c r="H197" i="4" s="1"/>
  <c r="G195" i="4"/>
  <c r="H195" i="4" s="1"/>
  <c r="G193" i="4"/>
  <c r="G191" i="4"/>
  <c r="H191" i="4" s="1"/>
  <c r="G189" i="4"/>
  <c r="H189" i="4" s="1"/>
  <c r="G187" i="4"/>
  <c r="H187" i="4" s="1"/>
  <c r="G167" i="4"/>
  <c r="H167" i="4" s="1"/>
  <c r="G160" i="4"/>
  <c r="H160" i="4" s="1"/>
  <c r="G151" i="4"/>
  <c r="H151" i="4" s="1"/>
  <c r="G142" i="4"/>
  <c r="H142" i="4" s="1"/>
  <c r="G134" i="4"/>
  <c r="H134" i="4" s="1"/>
  <c r="G126" i="4"/>
  <c r="H126" i="4" s="1"/>
  <c r="G110" i="4"/>
  <c r="H110" i="4" s="1"/>
  <c r="G94" i="4"/>
  <c r="H94" i="4" s="1"/>
  <c r="H114" i="4"/>
  <c r="H112" i="4"/>
  <c r="H98" i="4"/>
  <c r="H96" i="4"/>
  <c r="H90" i="4"/>
  <c r="G90" i="4"/>
  <c r="H86" i="4"/>
  <c r="G86" i="4"/>
  <c r="H82" i="4"/>
  <c r="G82" i="4"/>
  <c r="H78" i="4"/>
  <c r="G78" i="4"/>
  <c r="H74" i="4"/>
  <c r="G74" i="4"/>
  <c r="H70" i="4"/>
  <c r="G70" i="4"/>
  <c r="H66" i="4"/>
  <c r="G66" i="4"/>
  <c r="H62" i="4"/>
  <c r="G62" i="4"/>
  <c r="H58" i="4"/>
  <c r="G58" i="4"/>
  <c r="H89" i="4"/>
  <c r="G89" i="4"/>
  <c r="H85" i="4"/>
  <c r="G85" i="4"/>
  <c r="H81" i="4"/>
  <c r="G81" i="4"/>
  <c r="H77" i="4"/>
  <c r="G77" i="4"/>
  <c r="H73" i="4"/>
  <c r="G73" i="4"/>
  <c r="H69" i="4"/>
  <c r="G69" i="4"/>
  <c r="H65" i="4"/>
  <c r="G65" i="4"/>
  <c r="H61" i="4"/>
  <c r="G61" i="4"/>
  <c r="H57" i="4"/>
  <c r="G57" i="4"/>
  <c r="H166" i="4"/>
  <c r="H162" i="4"/>
  <c r="H158" i="4"/>
  <c r="H154" i="4"/>
  <c r="H150" i="4"/>
  <c r="H144" i="4"/>
  <c r="H91" i="4"/>
  <c r="G91" i="4"/>
  <c r="H87" i="4"/>
  <c r="G87" i="4"/>
  <c r="H83" i="4"/>
  <c r="G83" i="4"/>
  <c r="H79" i="4"/>
  <c r="G79" i="4"/>
  <c r="H75" i="4"/>
  <c r="G75" i="4"/>
  <c r="H71" i="4"/>
  <c r="G71" i="4"/>
  <c r="H67" i="4"/>
  <c r="G67" i="4"/>
  <c r="H63" i="4"/>
  <c r="G63" i="4"/>
  <c r="H59" i="4"/>
  <c r="G59" i="4"/>
  <c r="G54" i="4"/>
  <c r="H54" i="4" s="1"/>
  <c r="G52" i="4"/>
  <c r="H52" i="4" s="1"/>
  <c r="G50" i="4"/>
  <c r="H50" i="4" s="1"/>
  <c r="G48" i="4"/>
  <c r="H48" i="4" s="1"/>
  <c r="G46" i="4"/>
  <c r="H46" i="4" s="1"/>
  <c r="G44" i="4"/>
  <c r="H44" i="4" s="1"/>
  <c r="G42" i="4"/>
  <c r="H42" i="4" s="1"/>
  <c r="G40" i="4"/>
  <c r="H40" i="4" s="1"/>
  <c r="G38" i="4"/>
  <c r="H38" i="4" s="1"/>
  <c r="G36" i="4"/>
  <c r="H36" i="4" s="1"/>
  <c r="G34" i="4"/>
  <c r="H34" i="4" s="1"/>
  <c r="G32" i="4"/>
  <c r="H32" i="4" s="1"/>
  <c r="G30" i="4"/>
  <c r="H30" i="4" s="1"/>
  <c r="G28" i="4"/>
  <c r="H28" i="4" s="1"/>
  <c r="G26" i="4"/>
  <c r="H26" i="4" s="1"/>
  <c r="G24" i="4"/>
  <c r="H24" i="4" s="1"/>
  <c r="G22" i="4"/>
  <c r="H22" i="4" s="1"/>
  <c r="G55" i="4"/>
  <c r="H55" i="4" s="1"/>
  <c r="G53" i="4"/>
  <c r="H53" i="4" s="1"/>
  <c r="G51" i="4"/>
  <c r="H51" i="4" s="1"/>
  <c r="G49" i="4"/>
  <c r="H49" i="4" s="1"/>
  <c r="G47" i="4"/>
  <c r="H47" i="4" s="1"/>
  <c r="G45" i="4"/>
  <c r="H45" i="4" s="1"/>
  <c r="G43" i="4"/>
  <c r="H43" i="4" s="1"/>
  <c r="G41" i="4"/>
  <c r="H41" i="4" s="1"/>
  <c r="G39" i="4"/>
  <c r="H39" i="4" s="1"/>
  <c r="G37" i="4"/>
  <c r="H37" i="4" s="1"/>
  <c r="G35" i="4"/>
  <c r="H35" i="4" s="1"/>
  <c r="H8" i="4"/>
  <c r="R8" i="4" s="1"/>
  <c r="R23" i="4" l="1"/>
  <c r="R6" i="4"/>
  <c r="R61" i="4"/>
  <c r="R124" i="4"/>
  <c r="R220" i="4"/>
  <c r="R16" i="4"/>
  <c r="R35" i="4"/>
  <c r="R187" i="4"/>
  <c r="R202" i="4"/>
  <c r="R223" i="4"/>
  <c r="R103" i="4"/>
  <c r="R218" i="4"/>
  <c r="R181" i="4"/>
  <c r="R234" i="4"/>
  <c r="R51" i="4"/>
  <c r="R154" i="4"/>
  <c r="R251" i="4"/>
  <c r="R170" i="4"/>
  <c r="R81" i="4"/>
  <c r="R151" i="4"/>
  <c r="R188" i="4"/>
  <c r="R155" i="4"/>
  <c r="R146" i="4"/>
  <c r="R179" i="4"/>
  <c r="R20" i="4"/>
  <c r="R177" i="4"/>
  <c r="R49" i="4"/>
  <c r="R30" i="4"/>
  <c r="R46" i="4"/>
  <c r="R54" i="4"/>
  <c r="R79" i="4"/>
  <c r="R166" i="4"/>
  <c r="R85" i="4"/>
  <c r="R82" i="4"/>
  <c r="R217" i="4"/>
  <c r="R168" i="4"/>
  <c r="R176" i="4"/>
  <c r="R184" i="4"/>
  <c r="R192" i="4"/>
  <c r="R200" i="4"/>
  <c r="R208" i="4"/>
  <c r="R216" i="4"/>
  <c r="R224" i="4"/>
  <c r="R232" i="4"/>
  <c r="R240" i="4"/>
  <c r="R248" i="4"/>
  <c r="R148" i="4"/>
  <c r="R9" i="4"/>
  <c r="R138" i="4"/>
  <c r="R125" i="4"/>
  <c r="R242" i="4"/>
  <c r="R243" i="4"/>
  <c r="R102" i="4"/>
  <c r="R50" i="4"/>
  <c r="R73" i="4"/>
  <c r="R229" i="4"/>
  <c r="R204" i="4"/>
  <c r="R252" i="4"/>
  <c r="R116" i="4"/>
  <c r="R97" i="4"/>
  <c r="R33" i="4"/>
  <c r="R228" i="4"/>
  <c r="R193" i="4"/>
  <c r="R24" i="4"/>
  <c r="R142" i="4"/>
  <c r="R211" i="4"/>
  <c r="R72" i="4"/>
  <c r="R185" i="4"/>
  <c r="R173" i="4"/>
  <c r="R75" i="4"/>
  <c r="R65" i="4"/>
  <c r="R89" i="4"/>
  <c r="R78" i="4"/>
  <c r="R92" i="4"/>
  <c r="R137" i="4"/>
  <c r="R180" i="4"/>
  <c r="R196" i="4"/>
  <c r="R212" i="4"/>
  <c r="R244" i="4"/>
  <c r="R99" i="4"/>
  <c r="R147" i="4"/>
  <c r="R52" i="4"/>
  <c r="R144" i="4"/>
  <c r="R162" i="4"/>
  <c r="R112" i="4"/>
  <c r="R199" i="4"/>
  <c r="R207" i="4"/>
  <c r="R215" i="4"/>
  <c r="R239" i="4"/>
  <c r="R182" i="4"/>
  <c r="R206" i="4"/>
  <c r="R230" i="4"/>
  <c r="R238" i="4"/>
  <c r="R246" i="4"/>
  <c r="R27" i="4"/>
  <c r="R122" i="4"/>
  <c r="R115" i="4"/>
  <c r="R21" i="4"/>
  <c r="R130" i="4"/>
  <c r="R139" i="4"/>
  <c r="R17" i="4"/>
  <c r="R13" i="4"/>
  <c r="R227" i="4"/>
  <c r="R198" i="4"/>
  <c r="R18" i="4"/>
  <c r="R236" i="4"/>
  <c r="R101" i="4"/>
  <c r="R191" i="4"/>
  <c r="R213" i="4"/>
  <c r="R205" i="4"/>
  <c r="R253" i="4"/>
  <c r="R113" i="4"/>
  <c r="R25" i="4"/>
  <c r="R43" i="4"/>
  <c r="R119" i="4"/>
  <c r="R40" i="4"/>
  <c r="R219" i="4"/>
  <c r="R48" i="4"/>
  <c r="R226" i="4"/>
  <c r="R249" i="4"/>
  <c r="R209" i="4"/>
  <c r="R197" i="4"/>
  <c r="R111" i="4"/>
  <c r="R44" i="4"/>
  <c r="R42" i="4"/>
  <c r="R241" i="4"/>
  <c r="R195" i="4"/>
  <c r="R19" i="4"/>
  <c r="R190" i="4"/>
  <c r="R26" i="4"/>
  <c r="R11" i="4"/>
  <c r="R15" i="4"/>
  <c r="R41" i="4"/>
  <c r="R22" i="4"/>
  <c r="R55" i="4"/>
  <c r="R169" i="4"/>
  <c r="R143" i="4"/>
  <c r="R133" i="4"/>
  <c r="R121" i="4"/>
  <c r="R203" i="4"/>
  <c r="R231" i="4"/>
  <c r="R210" i="4"/>
  <c r="R117" i="4"/>
  <c r="R225" i="4"/>
  <c r="R36" i="4"/>
  <c r="R93" i="4"/>
  <c r="R214" i="4"/>
  <c r="R178" i="4"/>
  <c r="R235" i="4"/>
  <c r="R194" i="4"/>
  <c r="R38" i="4"/>
  <c r="R34" i="4"/>
  <c r="R109" i="4"/>
  <c r="R172" i="4"/>
  <c r="R31" i="4"/>
  <c r="R29" i="4"/>
  <c r="R105" i="4"/>
  <c r="R39" i="4"/>
  <c r="R47" i="4"/>
  <c r="R127" i="4"/>
  <c r="R10" i="4"/>
  <c r="R28" i="4"/>
  <c r="R32" i="4"/>
  <c r="R247" i="4"/>
  <c r="R37" i="4"/>
  <c r="R254" i="4"/>
  <c r="R141" i="4"/>
  <c r="R189" i="4"/>
  <c r="R201" i="4"/>
  <c r="R245" i="4"/>
  <c r="R222" i="4"/>
  <c r="R186" i="4"/>
  <c r="R250" i="4"/>
  <c r="R135" i="4"/>
  <c r="R95" i="4"/>
  <c r="R174" i="4"/>
  <c r="R45" i="4"/>
  <c r="R53" i="4"/>
  <c r="R233" i="4"/>
  <c r="R237" i="4"/>
  <c r="R221" i="4"/>
  <c r="R14" i="4"/>
  <c r="R136" i="4"/>
  <c r="R114" i="4"/>
  <c r="R118" i="4"/>
  <c r="R183" i="4"/>
  <c r="R104" i="4"/>
  <c r="R132" i="4"/>
  <c r="R69" i="4"/>
  <c r="R94" i="4"/>
  <c r="R126" i="4"/>
  <c r="R161" i="4"/>
  <c r="R59" i="4"/>
  <c r="R91" i="4"/>
  <c r="R57" i="4"/>
  <c r="R86" i="4"/>
  <c r="R98" i="4"/>
  <c r="R68" i="4"/>
  <c r="R128" i="4"/>
  <c r="R110" i="4"/>
  <c r="R100" i="4"/>
  <c r="R77" i="4"/>
  <c r="R66" i="4"/>
  <c r="R74" i="4"/>
  <c r="R120" i="4"/>
  <c r="R107" i="4"/>
  <c r="R96" i="4"/>
  <c r="R62" i="4"/>
  <c r="R60" i="4"/>
  <c r="R76" i="4"/>
  <c r="R84" i="4"/>
  <c r="R134" i="4"/>
  <c r="R157" i="4"/>
  <c r="R64" i="4"/>
  <c r="R88" i="4"/>
  <c r="R7" i="4"/>
  <c r="R131" i="4"/>
  <c r="R165" i="4"/>
  <c r="R123" i="4"/>
  <c r="R164" i="4"/>
  <c r="R106" i="4"/>
  <c r="R163" i="4"/>
  <c r="R150" i="4"/>
  <c r="R58" i="4"/>
  <c r="R80" i="4"/>
  <c r="R145" i="4"/>
  <c r="R67" i="4"/>
  <c r="R83" i="4"/>
  <c r="R158" i="4"/>
  <c r="R70" i="4"/>
  <c r="R167" i="4"/>
  <c r="R71" i="4"/>
  <c r="R87" i="4"/>
  <c r="R108" i="4"/>
  <c r="R129" i="4"/>
  <c r="R152" i="4"/>
  <c r="R63" i="4"/>
  <c r="R90" i="4"/>
  <c r="R149" i="4"/>
  <c r="R56" i="4"/>
  <c r="R159" i="4"/>
  <c r="R171" i="4"/>
  <c r="R160" i="4"/>
  <c r="R175" i="4"/>
  <c r="R140" i="4"/>
  <c r="R153" i="4"/>
  <c r="R1" i="4" l="1"/>
</calcChain>
</file>

<file path=xl/sharedStrings.xml><?xml version="1.0" encoding="utf-8"?>
<sst xmlns="http://schemas.openxmlformats.org/spreadsheetml/2006/main" count="622" uniqueCount="327">
  <si>
    <t>&lt;25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</si>
  <si>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</si>
  <si>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</si>
  <si>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</si>
  <si>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</si>
  <si>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</si>
  <si>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</si>
  <si>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</si>
  <si>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</si>
  <si>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</si>
  <si>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</si>
  <si>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Age Band</t>
  </si>
  <si>
    <t>To Calculate Monthly Rate:</t>
  </si>
  <si>
    <t>Rate</t>
  </si>
  <si>
    <t>Volume</t>
  </si>
  <si>
    <t>/</t>
  </si>
  <si>
    <t>=</t>
  </si>
  <si>
    <t>Monthly Rate</t>
  </si>
  <si>
    <t>1000 )</t>
  </si>
  <si>
    <t>Child up to age 26</t>
  </si>
  <si>
    <t>Age</t>
  </si>
  <si>
    <t>$10,000</t>
  </si>
  <si>
    <t>$30,000</t>
  </si>
  <si>
    <t>$80,000</t>
  </si>
  <si>
    <t>10 - 49 lives</t>
  </si>
  <si>
    <t>50 - 249 lives</t>
  </si>
  <si>
    <t>Rate x (Volume / 1000) = Monthly Total</t>
  </si>
  <si>
    <t>Rate per $1,000
 in Volume</t>
  </si>
  <si>
    <t>25-29</t>
  </si>
  <si>
    <t>All group sizes</t>
  </si>
  <si>
    <t>List_Age</t>
  </si>
  <si>
    <t>List_ChildVolume</t>
  </si>
  <si>
    <t>Employee Age Band:</t>
  </si>
  <si>
    <t>Spouse Age Band:</t>
  </si>
  <si>
    <t>x   (</t>
  </si>
  <si>
    <t>Select</t>
  </si>
  <si>
    <t>Child Life Amount:</t>
  </si>
  <si>
    <t>$2,000</t>
  </si>
  <si>
    <t>$4,000</t>
  </si>
  <si>
    <t>$6,000</t>
  </si>
  <si>
    <t>$8,000</t>
  </si>
  <si>
    <t>Employee Calculation:</t>
  </si>
  <si>
    <t>Spouse Calculation:</t>
  </si>
  <si>
    <t>Child Calculation:</t>
  </si>
  <si>
    <t xml:space="preserve">Evidence of Insurability is required for any member who requests an amount above the guarantee issue amount. </t>
  </si>
  <si>
    <t>Elected Option:</t>
  </si>
  <si>
    <t>List_EELife</t>
  </si>
  <si>
    <t>List_SPLife</t>
  </si>
  <si>
    <t>Standalone Voluntary Term Life is not available to groups of 2-9.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</si>
  <si>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</si>
  <si>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</si>
  <si>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</si>
  <si>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</si>
  <si>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</si>
  <si>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</si>
  <si>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</si>
  <si>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</si>
  <si>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</si>
  <si>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</si>
  <si>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</si>
  <si>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</si>
  <si>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</si>
  <si>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</si>
  <si>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</si>
  <si>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</si>
  <si>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</si>
  <si>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</si>
  <si>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</si>
  <si>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</si>
  <si>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</si>
  <si>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</si>
  <si>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</si>
  <si>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</si>
  <si>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</si>
  <si>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</si>
  <si>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</si>
  <si>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</si>
  <si>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</si>
  <si>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</si>
  <si>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</si>
  <si>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</si>
  <si>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</si>
  <si>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</si>
  <si>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</si>
  <si>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</si>
  <si>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</si>
  <si>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</si>
  <si>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</si>
  <si>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</si>
  <si>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</si>
  <si>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</si>
  <si>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</si>
  <si>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</si>
  <si>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</si>
  <si>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</si>
  <si>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</si>
  <si>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</si>
  <si>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</si>
  <si>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</si>
  <si>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Employee Worksheet Example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</si>
  <si>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</si>
  <si>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</si>
  <si>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</si>
  <si>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</si>
  <si>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</si>
  <si>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</si>
  <si>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</si>
  <si>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</si>
  <si>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</si>
  <si>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</si>
  <si>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</si>
  <si>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</si>
  <si>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</si>
  <si>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</si>
  <si>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</si>
  <si>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</si>
  <si>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</si>
  <si>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</si>
  <si>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</si>
  <si>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</si>
  <si>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</si>
  <si>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</si>
  <si>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</si>
  <si>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</si>
  <si>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</si>
  <si>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</si>
  <si>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</si>
  <si>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</si>
  <si>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</si>
  <si>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</si>
  <si>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</si>
  <si>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</si>
  <si>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</si>
  <si>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</si>
  <si>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</si>
  <si>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</si>
  <si>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</si>
  <si>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</si>
  <si>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</si>
  <si>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</si>
  <si>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</si>
  <si>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</si>
  <si>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</si>
  <si>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</si>
  <si>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</si>
  <si>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</si>
  <si>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</si>
  <si>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</si>
  <si>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</si>
  <si>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</si>
  <si>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</si>
  <si>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</si>
  <si>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</si>
  <si>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</si>
  <si>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</si>
  <si>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</si>
  <si>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</si>
  <si>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</si>
  <si>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</si>
  <si>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</si>
  <si>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</si>
  <si>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</si>
  <si>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</si>
  <si>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</si>
  <si>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</si>
  <si>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</si>
  <si>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</si>
  <si>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</si>
  <si>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</si>
  <si>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</si>
  <si>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</si>
  <si>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</si>
  <si>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</si>
  <si>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</si>
  <si>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</si>
  <si>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</si>
  <si>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</si>
  <si>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</si>
  <si>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</si>
  <si>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</si>
  <si>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</si>
  <si>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</si>
  <si>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</si>
  <si>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</si>
  <si>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</si>
  <si>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</si>
  <si>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</si>
  <si>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</si>
  <si>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</si>
  <si>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</si>
  <si>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</si>
  <si>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</si>
  <si>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</si>
  <si>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</si>
  <si>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</si>
  <si>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</si>
  <si>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</si>
  <si>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</si>
  <si>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</si>
  <si>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</si>
  <si>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</si>
  <si>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</si>
  <si>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</si>
  <si>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</si>
  <si>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</si>
  <si>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</si>
  <si>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</si>
  <si>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</si>
  <si>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</si>
  <si>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</si>
  <si>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</si>
  <si>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</si>
  <si>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</si>
  <si>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</si>
  <si>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</si>
  <si>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</si>
  <si>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</si>
  <si>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</si>
  <si>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</si>
  <si>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</si>
  <si>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</si>
  <si>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</si>
  <si>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</si>
  <si>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</si>
  <si>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</si>
  <si>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</si>
  <si>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</si>
  <si>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</si>
  <si>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</si>
  <si>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</si>
  <si>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</si>
  <si>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</si>
  <si>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</si>
  <si>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</si>
  <si>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</si>
  <si>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</si>
  <si>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</si>
  <si>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</si>
  <si>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</si>
  <si>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</si>
  <si>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</si>
  <si>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</si>
  <si>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</si>
  <si>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</si>
  <si>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</si>
  <si>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</si>
  <si>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</si>
  <si>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</si>
  <si>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</si>
  <si>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</si>
  <si>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</si>
  <si>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</si>
  <si>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</si>
  <si>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</si>
  <si>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</si>
  <si>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</si>
  <si>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</si>
  <si>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</si>
  <si>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</si>
  <si>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</si>
  <si>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</si>
  <si>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</si>
  <si>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</si>
  <si>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</si>
  <si>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</si>
  <si>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</si>
  <si>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</si>
  <si>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</si>
  <si>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</si>
  <si>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</si>
  <si>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</si>
  <si>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</si>
  <si>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</si>
  <si>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</si>
  <si>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</si>
  <si>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</si>
  <si>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</si>
  <si>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</si>
  <si>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</si>
  <si>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</si>
  <si>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</si>
  <si>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</si>
  <si>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</si>
  <si>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</si>
  <si>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</si>
  <si>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</si>
  <si>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</si>
  <si>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</si>
  <si>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</si>
  <si>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</si>
  <si>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</si>
  <si>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</si>
  <si>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</si>
  <si>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</si>
  <si>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</si>
  <si>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</si>
  <si>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</si>
  <si>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</si>
  <si>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</si>
  <si>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CENSUS INFORMATION</t>
  </si>
  <si>
    <t>Employee Name</t>
  </si>
  <si>
    <t>SPOUSE</t>
  </si>
  <si>
    <t>CHILD</t>
  </si>
  <si>
    <t>EMPLOYEE</t>
  </si>
  <si>
    <t>Total Member Premium</t>
  </si>
  <si>
    <t>Total Group Premium</t>
  </si>
  <si>
    <t>Rate/$1,000</t>
  </si>
  <si>
    <t>DOB</t>
  </si>
  <si>
    <t>Effective Date:</t>
  </si>
  <si>
    <t>List_EffectiveDate</t>
  </si>
  <si>
    <t>Select Effective Date (required)</t>
  </si>
  <si>
    <t xml:space="preserve">Group Name: </t>
  </si>
  <si>
    <r>
      <t>Employee
Guaranteed Issue Amounts</t>
    </r>
    <r>
      <rPr>
        <vertAlign val="superscript"/>
        <sz val="12"/>
        <color rgb="FF414042"/>
        <rFont val="Arial"/>
        <family val="2"/>
      </rPr>
      <t>1</t>
    </r>
  </si>
  <si>
    <r>
      <t xml:space="preserve">Employee and Spouse
</t>
    </r>
    <r>
      <rPr>
        <sz val="12"/>
        <color rgb="FF414042"/>
        <rFont val="Arial"/>
        <family val="2"/>
      </rPr>
      <t>Employee available in $10,000 increments, Spouse available in $5,000 increments only</t>
    </r>
  </si>
  <si>
    <t>(Based On Enrolled Group Size)</t>
  </si>
  <si>
    <t>(All Group Sizes)</t>
  </si>
  <si>
    <r>
      <t>Rate per $1,000
 in Volume</t>
    </r>
    <r>
      <rPr>
        <b/>
        <vertAlign val="superscript"/>
        <sz val="12"/>
        <color theme="0"/>
        <rFont val="Arial"/>
        <family val="2"/>
      </rPr>
      <t>3</t>
    </r>
  </si>
  <si>
    <r>
      <t>Less than 10 lives</t>
    </r>
    <r>
      <rPr>
        <vertAlign val="superscript"/>
        <sz val="11.5"/>
        <color rgb="FF414042"/>
        <rFont val="Arial"/>
        <family val="2"/>
      </rPr>
      <t>2</t>
    </r>
  </si>
  <si>
    <r>
      <t>Spouse 
Guaranteed Issue Amount</t>
    </r>
    <r>
      <rPr>
        <vertAlign val="superscript"/>
        <sz val="12"/>
        <color rgb="FF414042"/>
        <rFont val="Arial"/>
        <family val="2"/>
      </rPr>
      <t>1</t>
    </r>
  </si>
  <si>
    <r>
      <t xml:space="preserve">Example: </t>
    </r>
    <r>
      <rPr>
        <sz val="11.5"/>
        <color rgb="FF414042"/>
        <rFont val="Arial"/>
        <family val="2"/>
      </rPr>
      <t xml:space="preserve">
40- yr-old requesting $50,000 Life Insurance
0.29 x ( $50,000 / 1000 ) = $14.50</t>
    </r>
  </si>
  <si>
    <r>
      <t>UNUM Group Voluntary Life - Standalone</t>
    </r>
    <r>
      <rPr>
        <b/>
        <sz val="12"/>
        <color rgb="FF414042"/>
        <rFont val="Arial"/>
        <family val="2"/>
      </rPr>
      <t xml:space="preserve"> </t>
    </r>
    <r>
      <rPr>
        <sz val="12"/>
        <color rgb="FF414042"/>
        <rFont val="Arial"/>
        <family val="2"/>
      </rPr>
      <t>coverage. Must have 15% participation or a minimum of 10 enrolled.</t>
    </r>
  </si>
  <si>
    <t>Warning: Spouse life volume may not exceed the employee volume.</t>
  </si>
  <si>
    <t xml:space="preserve">Employee Name: </t>
  </si>
  <si>
    <r>
      <t xml:space="preserve">Child
Vol Life Standalone: </t>
    </r>
    <r>
      <rPr>
        <sz val="12"/>
        <color rgb="FF414042"/>
        <rFont val="Arial"/>
        <family val="2"/>
      </rPr>
      <t xml:space="preserve">$2,000-$10,000 benefit amounts 
available in $2,000 increments only
</t>
    </r>
    <r>
      <rPr>
        <b/>
        <sz val="12"/>
        <color rgb="FF414042"/>
        <rFont val="Arial"/>
        <family val="2"/>
      </rPr>
      <t>Vol Life Supplemental</t>
    </r>
    <r>
      <rPr>
        <sz val="12"/>
        <color rgb="FF414042"/>
        <rFont val="Arial"/>
        <family val="2"/>
      </rPr>
      <t>: available in $6,000 only</t>
    </r>
  </si>
  <si>
    <r>
      <t>UNUM Group Voluntary Life - Supplemental</t>
    </r>
    <r>
      <rPr>
        <b/>
        <sz val="12"/>
        <color rgb="FF414042"/>
        <rFont val="Arial"/>
        <family val="2"/>
      </rPr>
      <t xml:space="preserve"> </t>
    </r>
    <r>
      <rPr>
        <sz val="12"/>
        <color rgb="FF414042"/>
        <rFont val="Arial"/>
        <family val="2"/>
      </rPr>
      <t>coverage. Minimum 2 employee participation required. Available to employers who have also enrolled in UNUM Group Term Life.</t>
    </r>
  </si>
  <si>
    <t>Rates are valid through 12/31/2021.</t>
  </si>
  <si>
    <t>Total Monthly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</si>
</sst>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_(&quot;$&quot;* #,##0.00_);_(&quot;$&quot;* \(#,##0.00\);_(&quot;$&quot;* &quot;-&quot;?????_);_(@_)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rgb="FF414042"/>
      <name val="Arial"/>
      <family val="2"/>
    </font>
    <font>
      <vertAlign val="superscript"/>
      <sz val="11"/>
      <color rgb="FF414042"/>
      <name val="Arial"/>
      <family val="2"/>
    </font>
    <font>
      <sz val="11"/>
      <color rgb="FF414042"/>
      <name val="Arial"/>
      <family val="2"/>
    </font>
    <font>
      <b/>
      <sz val="11"/>
      <color theme="1"/>
      <name val="Arial"/>
      <family val="2"/>
    </font>
    <font>
      <b/>
      <sz val="11"/>
      <color rgb="FFF7941E"/>
      <name val="Arial"/>
      <family val="2"/>
    </font>
    <font>
      <i/>
      <sz val="11"/>
      <color theme="1"/>
      <name val="Arial"/>
      <family val="2"/>
    </font>
    <font>
      <b/>
      <sz val="12"/>
      <color rgb="FF41404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3"/>
      <color rgb="FF414042"/>
      <name val="Arial"/>
      <family val="2"/>
    </font>
    <font>
      <b/>
      <sz val="13"/>
      <color rgb="FF414042"/>
      <name val="Arial"/>
      <family val="2"/>
    </font>
    <font>
      <sz val="13"/>
      <color theme="1"/>
      <name val="Arial"/>
      <family val="2"/>
    </font>
    <font>
      <vertAlign val="superscript"/>
      <sz val="12"/>
      <color rgb="FF414042"/>
      <name val="Arial"/>
      <family val="2"/>
    </font>
    <font>
      <sz val="12"/>
      <color rgb="FF414042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sz val="11.5"/>
      <color rgb="FF414042"/>
      <name val="Arial"/>
      <family val="2"/>
    </font>
    <font>
      <vertAlign val="superscript"/>
      <sz val="11.5"/>
      <color rgb="FF414042"/>
      <name val="Arial"/>
      <family val="2"/>
    </font>
    <font>
      <sz val="11.5"/>
      <color theme="1"/>
      <name val="Arial"/>
      <family val="2"/>
    </font>
    <font>
      <b/>
      <sz val="11.5"/>
      <color rgb="FF414042"/>
      <name val="Arial"/>
      <family val="2"/>
    </font>
    <font>
      <i/>
      <sz val="11.5"/>
      <color rgb="FF414042"/>
      <name val="Arial"/>
      <family val="2"/>
    </font>
    <font>
      <sz val="12"/>
      <color rgb="FFF7941E"/>
      <name val="Arial"/>
      <family val="2"/>
    </font>
    <font>
      <b/>
      <sz val="14"/>
      <color theme="0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  <font>
      <b/>
      <sz val="14"/>
      <color rgb="FFF7941E"/>
      <name val="Arial"/>
      <family val="2"/>
    </font>
    <font>
      <sz val="11"/>
      <color theme="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b/>
      <sz val="11"/>
      <color theme="0"/>
      <name val="Arial"/>
      <family val="2"/>
    </font>
    <font>
      <b/>
      <sz val="14"/>
      <color rgb="FF414042"/>
      <name val="Arial"/>
      <family val="2"/>
    </font>
    <font>
      <sz val="14"/>
      <color theme="1"/>
      <name val="Arial"/>
      <family val="2"/>
    </font>
    <font>
      <sz val="14"/>
      <color rgb="FFF7941E"/>
      <name val="Arial"/>
      <family val="2"/>
    </font>
    <font>
      <sz val="14"/>
      <color rgb="FF414042"/>
      <name val="Arial"/>
      <family val="2"/>
    </font>
    <font>
      <b/>
      <sz val="14"/>
      <color rgb="FFC0000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928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414042"/>
      </left>
      <right style="thin">
        <color rgb="FF414042"/>
      </right>
      <top style="thin">
        <color rgb="FF414042"/>
      </top>
      <bottom style="thin">
        <color rgb="FF414042"/>
      </bottom>
      <diagonal/>
    </border>
    <border>
      <left style="thin">
        <color rgb="FF414042"/>
      </left>
      <right/>
      <top/>
      <bottom/>
      <diagonal/>
    </border>
    <border>
      <left/>
      <right style="thin">
        <color rgb="FF414042"/>
      </right>
      <top/>
      <bottom/>
      <diagonal/>
    </border>
    <border>
      <left style="thin">
        <color rgb="FF414042"/>
      </left>
      <right/>
      <top/>
      <bottom style="thin">
        <color auto="1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/>
      <right/>
      <top/>
      <bottom style="thin">
        <color rgb="FF414042"/>
      </bottom>
      <diagonal/>
    </border>
    <border>
      <left/>
      <right style="thin">
        <color rgb="FF414042"/>
      </right>
      <top/>
      <bottom style="thin">
        <color rgb="FF414042"/>
      </bottom>
      <diagonal/>
    </border>
    <border>
      <left style="thin">
        <color rgb="FF414042"/>
      </left>
      <right/>
      <top style="thin">
        <color rgb="FF414042"/>
      </top>
      <bottom style="thin">
        <color rgb="FF414042"/>
      </bottom>
      <diagonal/>
    </border>
    <border>
      <left/>
      <right/>
      <top style="thin">
        <color rgb="FF414042"/>
      </top>
      <bottom style="thin">
        <color rgb="FF414042"/>
      </bottom>
      <diagonal/>
    </border>
    <border>
      <left/>
      <right style="thin">
        <color rgb="FF414042"/>
      </right>
      <top style="thin">
        <color rgb="FF414042"/>
      </top>
      <bottom style="thin">
        <color rgb="FF414042"/>
      </bottom>
      <diagonal/>
    </border>
    <border>
      <left style="thin">
        <color rgb="FF414042"/>
      </left>
      <right style="thin">
        <color theme="0"/>
      </right>
      <top style="thin">
        <color rgb="FF414042"/>
      </top>
      <bottom style="thin">
        <color rgb="FF414042"/>
      </bottom>
      <diagonal/>
    </border>
    <border>
      <left/>
      <right style="thin">
        <color rgb="FF5CA038"/>
      </right>
      <top style="thin">
        <color rgb="FF414042"/>
      </top>
      <bottom style="thin">
        <color rgb="FF414042"/>
      </bottom>
      <diagonal/>
    </border>
    <border>
      <left style="thin">
        <color rgb="FF5CA038"/>
      </left>
      <right/>
      <top style="thin">
        <color rgb="FF414042"/>
      </top>
      <bottom style="thin">
        <color rgb="FF414042"/>
      </bottom>
      <diagonal/>
    </border>
    <border>
      <left/>
      <right style="thin">
        <color rgb="FF414042"/>
      </right>
      <top/>
      <bottom style="thin">
        <color indexed="64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/>
    <xf numFmtId="6" fontId="2" fillId="0" borderId="0" xfId="0" applyNumberFormat="1" applyFont="1" applyAlignment="1">
      <alignment horizontal="right"/>
    </xf>
    <xf numFmtId="6" fontId="2" fillId="0" borderId="0" xfId="0" quotePrefix="1" applyNumberFormat="1" applyFont="1" applyAlignment="1">
      <alignment horizontal="right"/>
    </xf>
    <xf numFmtId="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/>
    </xf>
    <xf numFmtId="6" fontId="2" fillId="0" borderId="0" xfId="0" quotePrefix="1" applyNumberFormat="1" applyFont="1" applyAlignment="1">
      <alignment horizontal="right" vertical="center"/>
    </xf>
    <xf numFmtId="0" fontId="1" fillId="0" borderId="0" xfId="0" applyFont="1"/>
    <xf numFmtId="0" fontId="0" fillId="0" borderId="0" xfId="0" applyFont="1"/>
    <xf numFmtId="6" fontId="0" fillId="0" borderId="0" xfId="0" applyNumberFormat="1"/>
    <xf numFmtId="14" fontId="0" fillId="0" borderId="0" xfId="0" applyNumberFormat="1"/>
    <xf numFmtId="0" fontId="7" fillId="0" borderId="0" xfId="0" applyFont="1"/>
    <xf numFmtId="0" fontId="8" fillId="0" borderId="0" xfId="0" applyFont="1"/>
    <xf numFmtId="0" fontId="6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0" borderId="0" xfId="0" applyFont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164" fontId="12" fillId="2" borderId="5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right"/>
    </xf>
    <xf numFmtId="165" fontId="14" fillId="2" borderId="7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164" fontId="12" fillId="2" borderId="8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4" xfId="0" applyFont="1" applyBorder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12" fillId="2" borderId="6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/>
    <xf numFmtId="0" fontId="12" fillId="2" borderId="0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165" fontId="12" fillId="2" borderId="7" xfId="0" applyNumberFormat="1" applyFont="1" applyFill="1" applyBorder="1" applyAlignment="1" applyProtection="1">
      <alignment horizontal="center"/>
    </xf>
    <xf numFmtId="166" fontId="7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9" fillId="0" borderId="7" xfId="0" applyFont="1" applyBorder="1" applyAlignment="1" applyProtection="1">
      <alignment horizontal="center"/>
      <protection locked="0"/>
    </xf>
    <xf numFmtId="0" fontId="21" fillId="0" borderId="0" xfId="0" applyFont="1"/>
    <xf numFmtId="0" fontId="19" fillId="0" borderId="0" xfId="0" applyFont="1" applyBorder="1"/>
    <xf numFmtId="0" fontId="13" fillId="0" borderId="0" xfId="0" applyFont="1"/>
    <xf numFmtId="0" fontId="11" fillId="0" borderId="0" xfId="0" applyFont="1"/>
    <xf numFmtId="0" fontId="12" fillId="2" borderId="0" xfId="0" applyFont="1" applyFill="1" applyBorder="1" applyAlignment="1">
      <alignment vertical="center"/>
    </xf>
    <xf numFmtId="0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NumberFormat="1" applyFont="1"/>
    <xf numFmtId="0" fontId="26" fillId="2" borderId="2" xfId="0" applyFont="1" applyFill="1" applyBorder="1" applyAlignment="1">
      <alignment horizontal="center"/>
    </xf>
    <xf numFmtId="166" fontId="26" fillId="2" borderId="2" xfId="0" applyNumberFormat="1" applyFont="1" applyFill="1" applyBorder="1" applyAlignment="1">
      <alignment horizontal="center"/>
    </xf>
    <xf numFmtId="6" fontId="26" fillId="2" borderId="2" xfId="0" quotePrefix="1" applyNumberFormat="1" applyFont="1" applyFill="1" applyBorder="1" applyAlignment="1">
      <alignment horizontal="center"/>
    </xf>
    <xf numFmtId="0" fontId="26" fillId="2" borderId="2" xfId="0" quotePrefix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2" xfId="0" quotePrefix="1" applyFont="1" applyFill="1" applyBorder="1" applyAlignment="1">
      <alignment horizontal="center"/>
    </xf>
    <xf numFmtId="0" fontId="26" fillId="2" borderId="0" xfId="0" applyFont="1" applyFill="1" applyBorder="1" applyAlignment="1">
      <alignment horizontal="left" vertical="center"/>
    </xf>
    <xf numFmtId="0" fontId="26" fillId="2" borderId="0" xfId="0" applyFont="1" applyFill="1" applyBorder="1"/>
    <xf numFmtId="0" fontId="30" fillId="2" borderId="0" xfId="0" applyFont="1" applyFill="1" applyBorder="1" applyAlignment="1">
      <alignment vertical="top"/>
    </xf>
    <xf numFmtId="0" fontId="29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/>
    <xf numFmtId="0" fontId="23" fillId="2" borderId="0" xfId="0" applyFont="1" applyFill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/>
    <xf numFmtId="0" fontId="23" fillId="2" borderId="2" xfId="0" applyNumberFormat="1" applyFont="1" applyFill="1" applyBorder="1" applyAlignment="1" applyProtection="1">
      <alignment horizontal="left" wrapText="1"/>
      <protection locked="0"/>
    </xf>
    <xf numFmtId="14" fontId="23" fillId="2" borderId="2" xfId="0" applyNumberFormat="1" applyFont="1" applyFill="1" applyBorder="1" applyAlignment="1" applyProtection="1">
      <alignment horizontal="center" wrapText="1"/>
      <protection locked="0"/>
    </xf>
    <xf numFmtId="0" fontId="23" fillId="2" borderId="2" xfId="0" applyFont="1" applyFill="1" applyBorder="1" applyAlignment="1" applyProtection="1">
      <alignment horizontal="center" wrapText="1"/>
    </xf>
    <xf numFmtId="165" fontId="31" fillId="2" borderId="2" xfId="0" applyNumberFormat="1" applyFont="1" applyFill="1" applyBorder="1" applyAlignment="1" applyProtection="1">
      <alignment horizontal="center" wrapText="1"/>
      <protection locked="0"/>
    </xf>
    <xf numFmtId="164" fontId="23" fillId="2" borderId="2" xfId="0" applyNumberFormat="1" applyFont="1" applyFill="1" applyBorder="1" applyAlignment="1">
      <alignment horizontal="center" wrapText="1"/>
    </xf>
    <xf numFmtId="0" fontId="33" fillId="2" borderId="2" xfId="0" applyFont="1" applyFill="1" applyBorder="1" applyAlignment="1" applyProtection="1">
      <alignment horizontal="center" wrapText="1"/>
    </xf>
    <xf numFmtId="0" fontId="34" fillId="2" borderId="2" xfId="0" applyFont="1" applyFill="1" applyBorder="1" applyAlignment="1" applyProtection="1">
      <alignment horizontal="center" wrapText="1"/>
    </xf>
    <xf numFmtId="164" fontId="16" fillId="2" borderId="2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vertical="top" wrapText="1"/>
    </xf>
    <xf numFmtId="0" fontId="18" fillId="2" borderId="0" xfId="0" applyFont="1" applyFill="1" applyAlignment="1"/>
    <xf numFmtId="0" fontId="23" fillId="2" borderId="2" xfId="0" applyNumberFormat="1" applyFont="1" applyFill="1" applyBorder="1" applyAlignment="1" applyProtection="1">
      <alignment horizontal="left"/>
      <protection locked="0"/>
    </xf>
    <xf numFmtId="0" fontId="23" fillId="2" borderId="0" xfId="0" applyFont="1" applyFill="1"/>
    <xf numFmtId="0" fontId="23" fillId="2" borderId="0" xfId="0" applyFont="1" applyFill="1" applyAlignment="1">
      <alignment horizontal="left" vertical="top" wrapText="1"/>
    </xf>
    <xf numFmtId="0" fontId="31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8" fillId="2" borderId="0" xfId="0" applyFont="1" applyFill="1"/>
    <xf numFmtId="165" fontId="36" fillId="0" borderId="0" xfId="0" applyNumberFormat="1" applyFont="1" applyAlignment="1">
      <alignment horizontal="left"/>
    </xf>
    <xf numFmtId="0" fontId="38" fillId="2" borderId="0" xfId="0" applyFont="1" applyFill="1" applyAlignment="1">
      <alignment vertical="center"/>
    </xf>
    <xf numFmtId="0" fontId="38" fillId="2" borderId="0" xfId="0" applyFont="1" applyFill="1"/>
    <xf numFmtId="0" fontId="39" fillId="2" borderId="0" xfId="0" applyFont="1" applyFill="1" applyAlignment="1">
      <alignment vertical="center" wrapText="1"/>
    </xf>
    <xf numFmtId="0" fontId="39" fillId="2" borderId="0" xfId="0" applyFont="1" applyFill="1"/>
    <xf numFmtId="0" fontId="37" fillId="2" borderId="0" xfId="0" applyFont="1" applyFill="1" applyAlignment="1">
      <alignment vertical="top"/>
    </xf>
    <xf numFmtId="165" fontId="40" fillId="2" borderId="0" xfId="0" applyNumberFormat="1" applyFont="1" applyFill="1" applyAlignment="1">
      <alignment horizontal="left"/>
    </xf>
    <xf numFmtId="0" fontId="42" fillId="2" borderId="10" xfId="0" applyFont="1" applyFill="1" applyBorder="1" applyAlignment="1" applyProtection="1">
      <protection locked="0"/>
    </xf>
    <xf numFmtId="0" fontId="41" fillId="2" borderId="10" xfId="0" applyFont="1" applyFill="1" applyBorder="1" applyAlignment="1">
      <alignment horizontal="right" indent="1"/>
    </xf>
    <xf numFmtId="14" fontId="43" fillId="2" borderId="10" xfId="0" applyNumberFormat="1" applyFont="1" applyFill="1" applyBorder="1" applyAlignment="1" applyProtection="1">
      <protection locked="0"/>
    </xf>
    <xf numFmtId="0" fontId="44" fillId="2" borderId="11" xfId="0" applyFont="1" applyFill="1" applyBorder="1"/>
    <xf numFmtId="0" fontId="45" fillId="2" borderId="0" xfId="0" applyFont="1" applyFill="1"/>
    <xf numFmtId="0" fontId="46" fillId="2" borderId="0" xfId="0" applyFont="1" applyFill="1"/>
    <xf numFmtId="0" fontId="42" fillId="2" borderId="0" xfId="0" applyFont="1" applyFill="1"/>
    <xf numFmtId="0" fontId="16" fillId="2" borderId="0" xfId="0" applyFont="1" applyFill="1" applyBorder="1" applyAlignment="1">
      <alignment horizontal="center"/>
    </xf>
    <xf numFmtId="164" fontId="16" fillId="2" borderId="15" xfId="0" applyNumberFormat="1" applyFont="1" applyFill="1" applyBorder="1" applyAlignment="1">
      <alignment horizontal="center"/>
    </xf>
    <xf numFmtId="0" fontId="42" fillId="2" borderId="10" xfId="0" applyFont="1" applyFill="1" applyBorder="1" applyAlignment="1" applyProtection="1">
      <alignment horizontal="left" indent="2"/>
    </xf>
    <xf numFmtId="0" fontId="37" fillId="0" borderId="0" xfId="0" applyFont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29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35" fillId="2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2" fillId="2" borderId="0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3" xfId="0" applyFont="1" applyFill="1" applyBorder="1" applyAlignment="1">
      <alignment horizontal="center"/>
    </xf>
    <xf numFmtId="14" fontId="41" fillId="2" borderId="10" xfId="0" applyNumberFormat="1" applyFont="1" applyFill="1" applyBorder="1" applyAlignment="1" applyProtection="1">
      <alignment horizontal="left"/>
      <protection locked="0"/>
    </xf>
    <xf numFmtId="14" fontId="35" fillId="2" borderId="10" xfId="0" applyNumberFormat="1" applyFont="1" applyFill="1" applyBorder="1" applyAlignment="1" applyProtection="1">
      <alignment horizontal="left"/>
      <protection locked="0"/>
    </xf>
    <xf numFmtId="0" fontId="41" fillId="2" borderId="9" xfId="0" applyFont="1" applyFill="1" applyBorder="1" applyAlignment="1">
      <alignment horizontal="right"/>
    </xf>
    <xf numFmtId="0" fontId="41" fillId="2" borderId="10" xfId="0" applyFont="1" applyFill="1" applyBorder="1" applyAlignment="1">
      <alignment horizontal="right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0"/>
      </font>
    </dxf>
  </dxfs>
  <tableStyles count="0" defaultTableStyle="TableStyleMedium9" defaultPivotStyle="PivotStyleLight16"/>
  <colors>
    <mruColors>
      <color rgb="FF45A082"/>
      <color rgb="FF5CA038"/>
      <color rgb="FF414042"/>
      <color rgb="FFF7941E"/>
      <color rgb="FF0070C0"/>
      <color rgb="FF150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0</xdr:row>
      <xdr:rowOff>228600</xdr:rowOff>
    </xdr:from>
    <xdr:to>
      <xdr:col>13</xdr:col>
      <xdr:colOff>876300</xdr:colOff>
      <xdr:row>0</xdr:row>
      <xdr:rowOff>1485900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86000" y="228600"/>
          <a:ext cx="691515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UNUM Voluntary Life 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Group Rate Calculation Worksheet</a:t>
          </a:r>
        </a:p>
      </xdr:txBody>
    </xdr:sp>
    <xdr:clientData/>
  </xdr:twoCellAnchor>
  <xdr:twoCellAnchor>
    <xdr:from>
      <xdr:col>7</xdr:col>
      <xdr:colOff>571500</xdr:colOff>
      <xdr:row>0</xdr:row>
      <xdr:rowOff>1219200</xdr:rowOff>
    </xdr:from>
    <xdr:to>
      <xdr:col>13</xdr:col>
      <xdr:colOff>866774</xdr:colOff>
      <xdr:row>0</xdr:row>
      <xdr:rowOff>1647825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62725" y="1219200"/>
          <a:ext cx="2628899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All rates include AD&amp;D coverage</a:t>
          </a:r>
        </a:p>
      </xdr:txBody>
    </xdr:sp>
    <xdr:clientData/>
  </xdr:twoCellAnchor>
  <xdr:twoCellAnchor editAs="oneCell">
    <xdr:from>
      <xdr:col>0</xdr:col>
      <xdr:colOff>243840</xdr:colOff>
      <xdr:row>0</xdr:row>
      <xdr:rowOff>152400</xdr:rowOff>
    </xdr:from>
    <xdr:to>
      <xdr:col>2</xdr:col>
      <xdr:colOff>113680</xdr:colOff>
      <xdr:row>0</xdr:row>
      <xdr:rowOff>875642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8442B0-85A6-4EC2-B9F0-49843C343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152400"/>
          <a:ext cx="1500520" cy="7232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68790</xdr:colOff>
      <xdr:row>0</xdr:row>
      <xdr:rowOff>190500</xdr:rowOff>
    </xdr:from>
    <xdr:to>
      <xdr:col>15</xdr:col>
      <xdr:colOff>243416</xdr:colOff>
      <xdr:row>0</xdr:row>
      <xdr:rowOff>1314450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386540" y="190500"/>
          <a:ext cx="9868959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UNUM Voluntary Life 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Group Rate Calculation Worksheet</a:t>
          </a:r>
        </a:p>
      </xdr:txBody>
    </xdr:sp>
    <xdr:clientData/>
  </xdr:twoCellAnchor>
  <xdr:twoCellAnchor>
    <xdr:from>
      <xdr:col>12</xdr:col>
      <xdr:colOff>419099</xdr:colOff>
      <xdr:row>0</xdr:row>
      <xdr:rowOff>1170516</xdr:rowOff>
    </xdr:from>
    <xdr:to>
      <xdr:col>15</xdr:col>
      <xdr:colOff>190498</xdr:colOff>
      <xdr:row>0</xdr:row>
      <xdr:rowOff>1408641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573682" y="1170516"/>
          <a:ext cx="262889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>
              <a:solidFill>
                <a:srgbClr val="414042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All rates include AD&amp;D coverage</a:t>
          </a:r>
        </a:p>
      </xdr:txBody>
    </xdr:sp>
    <xdr:clientData/>
  </xdr:twoCellAnchor>
  <xdr:twoCellAnchor editAs="oneCell">
    <xdr:from>
      <xdr:col>0</xdr:col>
      <xdr:colOff>279400</xdr:colOff>
      <xdr:row>0</xdr:row>
      <xdr:rowOff>279400</xdr:rowOff>
    </xdr:from>
    <xdr:to>
      <xdr:col>1</xdr:col>
      <xdr:colOff>1371615</xdr:colOff>
      <xdr:row>0</xdr:row>
      <xdr:rowOff>1002642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59526D-EBBC-4DFE-B104-8E8B885AE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279400"/>
          <a:ext cx="1498615" cy="723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23"/>
  <sheetViews>
    <sheetView showGridLines="0" zoomScaleNormal="100" workbookViewId="0">
      <selection activeCell="C2" sqref="C2:N2"/>
    </sheetView>
  </sheetViews>
  <sheetFormatPr defaultColWidth="8.85546875" defaultRowHeight="14.25" x14ac:dyDescent="0.2"/>
  <cols>
    <col min="1" max="1" width="4.42578125" style="16" bestFit="1" customWidth="1"/>
    <col min="2" max="2" width="19.28515625" style="62" customWidth="1"/>
    <col min="3" max="3" width="19.28515625" style="16" customWidth="1"/>
    <col min="4" max="4" width="4.140625" style="16" customWidth="1"/>
    <col min="5" max="5" width="19.28515625" style="16" customWidth="1"/>
    <col min="6" max="6" width="19.28515625" style="60" customWidth="1"/>
    <col min="7" max="7" width="4.140625" style="16" customWidth="1"/>
    <col min="8" max="8" width="9.140625" style="16" customWidth="1"/>
    <col min="9" max="9" width="4.28515625" style="61" customWidth="1"/>
    <col min="10" max="10" width="9.42578125" style="16" customWidth="1"/>
    <col min="11" max="11" width="1.85546875" style="16" customWidth="1"/>
    <col min="12" max="12" width="5.85546875" style="16" customWidth="1"/>
    <col min="13" max="13" width="5" style="16" customWidth="1"/>
    <col min="14" max="14" width="14.28515625" style="16" customWidth="1"/>
    <col min="15" max="15" width="3.140625" style="16" customWidth="1"/>
    <col min="16" max="16" width="40.85546875" style="16" customWidth="1"/>
    <col min="17" max="20" width="9" style="17" customWidth="1"/>
    <col min="21" max="21" width="9" style="16" customWidth="1"/>
    <col min="22" max="16384" width="8.85546875" style="16"/>
  </cols>
  <sheetData>
    <row r="1" spans="1:16" ht="140.1" customHeight="1" x14ac:dyDescent="0.4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6" ht="26.25" x14ac:dyDescent="0.4">
      <c r="A2" s="18"/>
      <c r="B2" s="111" t="s">
        <v>322</v>
      </c>
      <c r="C2" s="129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8"/>
    </row>
    <row r="3" spans="1:16" ht="21" customHeight="1" x14ac:dyDescent="0.4">
      <c r="A3" s="18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8"/>
    </row>
    <row r="4" spans="1:16" s="23" customFormat="1" ht="62.25" customHeight="1" x14ac:dyDescent="0.2">
      <c r="A4" s="21"/>
      <c r="B4" s="120" t="s">
        <v>312</v>
      </c>
      <c r="C4" s="120"/>
      <c r="D4" s="21"/>
      <c r="E4" s="120" t="s">
        <v>313</v>
      </c>
      <c r="F4" s="120"/>
      <c r="G4" s="21"/>
      <c r="H4" s="120" t="s">
        <v>99</v>
      </c>
      <c r="I4" s="121"/>
      <c r="J4" s="121"/>
      <c r="K4" s="121"/>
      <c r="L4" s="121"/>
      <c r="M4" s="121"/>
      <c r="N4" s="121"/>
      <c r="O4" s="22"/>
    </row>
    <row r="5" spans="1:16" ht="15" customHeight="1" x14ac:dyDescent="0.2">
      <c r="A5" s="22"/>
      <c r="B5" s="122" t="s">
        <v>314</v>
      </c>
      <c r="C5" s="122"/>
      <c r="D5" s="22"/>
      <c r="E5" s="123" t="s">
        <v>11</v>
      </c>
      <c r="F5" s="124" t="s">
        <v>316</v>
      </c>
      <c r="G5" s="22"/>
      <c r="H5" s="125"/>
      <c r="I5" s="125"/>
      <c r="J5" s="125"/>
      <c r="K5" s="125"/>
      <c r="L5" s="125"/>
      <c r="M5" s="125"/>
      <c r="N5" s="125"/>
      <c r="O5" s="24"/>
    </row>
    <row r="6" spans="1:16" ht="15.75" customHeight="1" x14ac:dyDescent="0.2">
      <c r="A6" s="22"/>
      <c r="B6" s="122"/>
      <c r="C6" s="122"/>
      <c r="D6" s="22"/>
      <c r="E6" s="123"/>
      <c r="F6" s="124"/>
      <c r="G6" s="22"/>
      <c r="H6" s="126" t="s">
        <v>41</v>
      </c>
      <c r="I6" s="127"/>
      <c r="J6" s="127"/>
      <c r="K6" s="127"/>
      <c r="L6" s="127"/>
      <c r="M6" s="127"/>
      <c r="N6" s="128"/>
      <c r="O6" s="24"/>
    </row>
    <row r="7" spans="1:16" ht="16.5" x14ac:dyDescent="0.2">
      <c r="A7" s="22"/>
      <c r="B7" s="63" t="s">
        <v>317</v>
      </c>
      <c r="C7" s="65" t="s">
        <v>21</v>
      </c>
      <c r="D7" s="22"/>
      <c r="E7" s="63" t="s">
        <v>0</v>
      </c>
      <c r="F7" s="64">
        <v>0.12</v>
      </c>
      <c r="G7" s="22"/>
      <c r="H7" s="132" t="s">
        <v>32</v>
      </c>
      <c r="I7" s="133"/>
      <c r="J7" s="133"/>
      <c r="K7" s="134" t="s">
        <v>35</v>
      </c>
      <c r="L7" s="134"/>
      <c r="M7" s="134"/>
      <c r="N7" s="25"/>
      <c r="O7" s="22"/>
    </row>
    <row r="8" spans="1:16" ht="15" x14ac:dyDescent="0.2">
      <c r="A8" s="22"/>
      <c r="B8" s="63" t="s">
        <v>24</v>
      </c>
      <c r="C8" s="66" t="s">
        <v>22</v>
      </c>
      <c r="D8" s="22"/>
      <c r="E8" s="63" t="s">
        <v>28</v>
      </c>
      <c r="F8" s="64">
        <v>0.13</v>
      </c>
      <c r="G8" s="22"/>
      <c r="H8" s="26"/>
      <c r="I8" s="27"/>
      <c r="J8" s="24"/>
      <c r="K8" s="24"/>
      <c r="L8" s="24"/>
      <c r="M8" s="24"/>
      <c r="N8" s="25"/>
      <c r="O8" s="22"/>
    </row>
    <row r="9" spans="1:16" ht="15" x14ac:dyDescent="0.25">
      <c r="A9" s="22"/>
      <c r="B9" s="63" t="s">
        <v>25</v>
      </c>
      <c r="C9" s="66" t="s">
        <v>23</v>
      </c>
      <c r="D9" s="22"/>
      <c r="E9" s="63" t="s">
        <v>1</v>
      </c>
      <c r="F9" s="64">
        <v>0.15</v>
      </c>
      <c r="G9" s="22"/>
      <c r="H9" s="28">
        <f>VLOOKUP(K7,EESP_RateChart,2,FALSE)</f>
        <v>0</v>
      </c>
      <c r="I9" s="29" t="s">
        <v>34</v>
      </c>
      <c r="J9" s="30">
        <v>0</v>
      </c>
      <c r="K9" s="31" t="s">
        <v>15</v>
      </c>
      <c r="L9" s="32" t="s">
        <v>18</v>
      </c>
      <c r="M9" s="32" t="s">
        <v>16</v>
      </c>
      <c r="N9" s="33">
        <f>SUM((H9*(J9/1000)))</f>
        <v>0</v>
      </c>
      <c r="O9" s="22"/>
    </row>
    <row r="10" spans="1:16" ht="15" x14ac:dyDescent="0.2">
      <c r="A10" s="22"/>
      <c r="B10" s="22"/>
      <c r="C10" s="22"/>
      <c r="D10" s="22"/>
      <c r="E10" s="63" t="s">
        <v>2</v>
      </c>
      <c r="F10" s="64">
        <v>0.21</v>
      </c>
      <c r="G10" s="22"/>
      <c r="H10" s="34" t="s">
        <v>13</v>
      </c>
      <c r="I10" s="29"/>
      <c r="J10" s="32" t="s">
        <v>14</v>
      </c>
      <c r="K10" s="32"/>
      <c r="L10" s="32"/>
      <c r="M10" s="32"/>
      <c r="N10" s="35" t="s">
        <v>17</v>
      </c>
      <c r="O10" s="24"/>
    </row>
    <row r="11" spans="1:16" ht="15.75" customHeight="1" x14ac:dyDescent="0.2">
      <c r="A11" s="22"/>
      <c r="B11" s="120" t="s">
        <v>318</v>
      </c>
      <c r="C11" s="120"/>
      <c r="D11" s="22"/>
      <c r="E11" s="63" t="s">
        <v>3</v>
      </c>
      <c r="F11" s="64">
        <v>0.28999999999999998</v>
      </c>
      <c r="G11" s="22"/>
      <c r="H11" s="36"/>
      <c r="I11" s="37"/>
      <c r="J11" s="38"/>
      <c r="K11" s="38"/>
      <c r="L11" s="38"/>
      <c r="M11" s="38"/>
      <c r="N11" s="39"/>
      <c r="O11" s="24"/>
    </row>
    <row r="12" spans="1:16" ht="15" x14ac:dyDescent="0.2">
      <c r="A12" s="22"/>
      <c r="B12" s="120"/>
      <c r="C12" s="120"/>
      <c r="D12" s="22"/>
      <c r="E12" s="63" t="s">
        <v>4</v>
      </c>
      <c r="F12" s="64">
        <v>0.44</v>
      </c>
      <c r="G12" s="22"/>
      <c r="H12" s="126" t="s">
        <v>42</v>
      </c>
      <c r="I12" s="127"/>
      <c r="J12" s="127"/>
      <c r="K12" s="127"/>
      <c r="L12" s="127"/>
      <c r="M12" s="127"/>
      <c r="N12" s="128"/>
      <c r="O12" s="22"/>
    </row>
    <row r="13" spans="1:16" ht="15" x14ac:dyDescent="0.2">
      <c r="A13" s="22"/>
      <c r="B13" s="122" t="s">
        <v>315</v>
      </c>
      <c r="C13" s="122"/>
      <c r="D13" s="22"/>
      <c r="E13" s="63" t="s">
        <v>5</v>
      </c>
      <c r="F13" s="64">
        <v>0.69</v>
      </c>
      <c r="G13" s="22"/>
      <c r="H13" s="132" t="s">
        <v>33</v>
      </c>
      <c r="I13" s="133"/>
      <c r="J13" s="133"/>
      <c r="K13" s="134" t="s">
        <v>35</v>
      </c>
      <c r="L13" s="134"/>
      <c r="M13" s="134"/>
      <c r="N13" s="25"/>
      <c r="O13" s="22"/>
    </row>
    <row r="14" spans="1:16" x14ac:dyDescent="0.2">
      <c r="A14" s="22"/>
      <c r="B14" s="122"/>
      <c r="C14" s="122"/>
      <c r="D14" s="22"/>
      <c r="E14" s="63" t="s">
        <v>6</v>
      </c>
      <c r="F14" s="64">
        <v>1.04</v>
      </c>
      <c r="G14" s="22"/>
      <c r="H14" s="40"/>
      <c r="I14" s="41"/>
      <c r="J14" s="42"/>
      <c r="K14" s="42"/>
      <c r="L14" s="42"/>
      <c r="M14" s="42"/>
      <c r="N14" s="43"/>
      <c r="O14" s="22"/>
      <c r="P14" s="97">
        <f>SUM(J15-J9)</f>
        <v>0</v>
      </c>
    </row>
    <row r="15" spans="1:16" ht="15.75" customHeight="1" x14ac:dyDescent="0.25">
      <c r="A15" s="22"/>
      <c r="B15" s="67" t="s">
        <v>29</v>
      </c>
      <c r="C15" s="68" t="s">
        <v>21</v>
      </c>
      <c r="D15" s="22"/>
      <c r="E15" s="63" t="s">
        <v>7</v>
      </c>
      <c r="F15" s="64">
        <v>1.84</v>
      </c>
      <c r="G15" s="22"/>
      <c r="H15" s="44">
        <f>VLOOKUP(K13,EESP_RateChart,2,FALSE)</f>
        <v>0</v>
      </c>
      <c r="I15" s="29" t="s">
        <v>34</v>
      </c>
      <c r="J15" s="30">
        <v>0</v>
      </c>
      <c r="K15" s="31" t="s">
        <v>15</v>
      </c>
      <c r="L15" s="32" t="s">
        <v>18</v>
      </c>
      <c r="M15" s="32" t="s">
        <v>16</v>
      </c>
      <c r="N15" s="33">
        <f>SUM((H15*(J15/1000)))</f>
        <v>0</v>
      </c>
      <c r="O15" s="22"/>
      <c r="P15" s="114" t="s">
        <v>321</v>
      </c>
    </row>
    <row r="16" spans="1:16" x14ac:dyDescent="0.2">
      <c r="A16" s="22"/>
      <c r="B16" s="22"/>
      <c r="C16" s="22"/>
      <c r="D16" s="22"/>
      <c r="E16" s="63" t="s">
        <v>8</v>
      </c>
      <c r="F16" s="64">
        <v>2.78</v>
      </c>
      <c r="G16" s="22"/>
      <c r="H16" s="34" t="s">
        <v>13</v>
      </c>
      <c r="I16" s="41"/>
      <c r="J16" s="32" t="s">
        <v>14</v>
      </c>
      <c r="K16" s="42"/>
      <c r="L16" s="42"/>
      <c r="M16" s="42"/>
      <c r="N16" s="35" t="s">
        <v>17</v>
      </c>
      <c r="O16" s="22"/>
      <c r="P16" s="114"/>
    </row>
    <row r="17" spans="1:20" ht="15" x14ac:dyDescent="0.25">
      <c r="A17" s="22"/>
      <c r="B17" s="72" t="s">
        <v>12</v>
      </c>
      <c r="C17" s="70"/>
      <c r="D17" s="22"/>
      <c r="E17" s="63" t="s">
        <v>9</v>
      </c>
      <c r="F17" s="64">
        <v>4.9400000000000004</v>
      </c>
      <c r="G17" s="22"/>
      <c r="H17" s="45"/>
      <c r="I17" s="37"/>
      <c r="J17" s="38"/>
      <c r="K17" s="38"/>
      <c r="L17" s="38"/>
      <c r="M17" s="38"/>
      <c r="N17" s="39"/>
      <c r="O17" s="22"/>
    </row>
    <row r="18" spans="1:20" ht="15" x14ac:dyDescent="0.2">
      <c r="A18" s="22"/>
      <c r="B18" s="69" t="s">
        <v>26</v>
      </c>
      <c r="C18" s="70"/>
      <c r="D18" s="22"/>
      <c r="E18" s="63" t="s">
        <v>10</v>
      </c>
      <c r="F18" s="64">
        <v>9.66</v>
      </c>
      <c r="G18" s="22"/>
      <c r="H18" s="126" t="s">
        <v>43</v>
      </c>
      <c r="I18" s="127"/>
      <c r="J18" s="127"/>
      <c r="K18" s="127"/>
      <c r="L18" s="127"/>
      <c r="M18" s="127"/>
      <c r="N18" s="128"/>
      <c r="O18" s="22"/>
    </row>
    <row r="19" spans="1:20" ht="15" x14ac:dyDescent="0.2">
      <c r="A19" s="22"/>
      <c r="B19" s="70"/>
      <c r="C19" s="70"/>
      <c r="D19" s="22"/>
      <c r="E19" s="22"/>
      <c r="F19" s="42"/>
      <c r="G19" s="22"/>
      <c r="H19" s="47" t="s">
        <v>36</v>
      </c>
      <c r="I19" s="46"/>
      <c r="J19" s="46"/>
      <c r="K19" s="135" t="s">
        <v>35</v>
      </c>
      <c r="L19" s="135"/>
      <c r="M19" s="135"/>
      <c r="N19" s="25"/>
      <c r="O19" s="22"/>
    </row>
    <row r="20" spans="1:20" ht="30" customHeight="1" x14ac:dyDescent="0.2">
      <c r="A20" s="22"/>
      <c r="B20" s="118" t="s">
        <v>319</v>
      </c>
      <c r="C20" s="118"/>
      <c r="D20" s="22"/>
      <c r="E20" s="120" t="s">
        <v>323</v>
      </c>
      <c r="F20" s="120"/>
      <c r="G20" s="22"/>
      <c r="H20" s="44">
        <f>VLOOKUP(K19,CH_RateChart,3,FALSE)</f>
        <v>0</v>
      </c>
      <c r="I20" s="29" t="s">
        <v>34</v>
      </c>
      <c r="J20" s="48">
        <f>VLOOKUP(K19,CH_RateChart,2,FALSE)</f>
        <v>0</v>
      </c>
      <c r="K20" s="31" t="s">
        <v>15</v>
      </c>
      <c r="L20" s="32" t="s">
        <v>18</v>
      </c>
      <c r="M20" s="32" t="s">
        <v>16</v>
      </c>
      <c r="N20" s="33">
        <f>SUM((H20*(J20/1000)))</f>
        <v>0</v>
      </c>
      <c r="O20" s="22"/>
    </row>
    <row r="21" spans="1:20" ht="30" customHeight="1" x14ac:dyDescent="0.2">
      <c r="A21" s="22"/>
      <c r="B21" s="118"/>
      <c r="C21" s="118"/>
      <c r="D21" s="22"/>
      <c r="E21" s="120"/>
      <c r="F21" s="120"/>
      <c r="G21" s="22"/>
      <c r="H21" s="34" t="s">
        <v>13</v>
      </c>
      <c r="I21" s="41"/>
      <c r="J21" s="32" t="s">
        <v>14</v>
      </c>
      <c r="K21" s="42"/>
      <c r="L21" s="42"/>
      <c r="M21" s="42"/>
      <c r="N21" s="35" t="s">
        <v>17</v>
      </c>
      <c r="O21" s="22"/>
    </row>
    <row r="22" spans="1:20" ht="33.75" customHeight="1" x14ac:dyDescent="0.2">
      <c r="A22" s="22"/>
      <c r="B22" s="118"/>
      <c r="C22" s="118"/>
      <c r="D22" s="22"/>
      <c r="E22" s="120"/>
      <c r="F22" s="120"/>
      <c r="G22" s="22"/>
      <c r="H22" s="40"/>
      <c r="I22" s="41"/>
      <c r="J22" s="42"/>
      <c r="K22" s="42"/>
      <c r="L22" s="42"/>
      <c r="M22" s="42"/>
      <c r="N22" s="43"/>
      <c r="O22" s="22"/>
    </row>
    <row r="23" spans="1:20" ht="15" customHeight="1" x14ac:dyDescent="0.25">
      <c r="A23" s="22"/>
      <c r="B23" s="118"/>
      <c r="C23" s="118"/>
      <c r="D23" s="22"/>
      <c r="E23" s="123" t="s">
        <v>20</v>
      </c>
      <c r="F23" s="124" t="s">
        <v>27</v>
      </c>
      <c r="G23" s="22"/>
      <c r="H23" s="136" t="s">
        <v>326</v>
      </c>
      <c r="I23" s="137"/>
      <c r="J23" s="137"/>
      <c r="K23" s="137"/>
      <c r="L23" s="137"/>
      <c r="M23" s="137"/>
      <c r="N23" s="112">
        <f>SUM(N9+N15+N20)</f>
        <v>0</v>
      </c>
      <c r="O23" s="22"/>
    </row>
    <row r="24" spans="1:20" x14ac:dyDescent="0.2">
      <c r="A24" s="22"/>
      <c r="B24" s="71"/>
      <c r="C24" s="70"/>
      <c r="D24" s="22"/>
      <c r="E24" s="123"/>
      <c r="F24" s="124"/>
      <c r="G24" s="22"/>
      <c r="O24" s="22"/>
    </row>
    <row r="25" spans="1:20" x14ac:dyDescent="0.2">
      <c r="A25" s="22"/>
      <c r="B25" s="22"/>
      <c r="C25" s="22"/>
      <c r="D25" s="22"/>
      <c r="E25" s="63" t="s">
        <v>19</v>
      </c>
      <c r="F25" s="64">
        <v>0.33</v>
      </c>
      <c r="G25" s="22"/>
      <c r="H25" s="42"/>
      <c r="I25" s="41"/>
      <c r="J25" s="42"/>
      <c r="K25" s="42"/>
      <c r="L25" s="42"/>
      <c r="M25" s="42"/>
      <c r="N25" s="42"/>
      <c r="O25" s="22"/>
    </row>
    <row r="26" spans="1:20" x14ac:dyDescent="0.2">
      <c r="A26" s="22"/>
      <c r="B26" s="22"/>
      <c r="C26" s="22"/>
      <c r="D26" s="22"/>
      <c r="E26" s="42"/>
      <c r="F26" s="49"/>
      <c r="G26" s="22"/>
      <c r="H26" s="42"/>
      <c r="I26" s="41"/>
      <c r="J26" s="42"/>
      <c r="K26" s="42"/>
      <c r="L26" s="42"/>
      <c r="M26" s="42"/>
      <c r="N26" s="42"/>
      <c r="O26" s="22"/>
    </row>
    <row r="27" spans="1:20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Q27" s="16"/>
      <c r="R27" s="16"/>
      <c r="S27" s="16"/>
      <c r="T27" s="16"/>
    </row>
    <row r="28" spans="1:20" s="52" customFormat="1" ht="21" customHeight="1" x14ac:dyDescent="0.25">
      <c r="A28" s="115" t="s">
        <v>45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51"/>
    </row>
    <row r="29" spans="1:20" s="54" customFormat="1" ht="15.75" customHeight="1" x14ac:dyDescent="0.25">
      <c r="A29" s="53"/>
      <c r="B29" s="116" t="s">
        <v>324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20" s="54" customFormat="1" ht="24.75" customHeight="1" x14ac:dyDescent="0.25">
      <c r="A30" s="55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</row>
    <row r="31" spans="1:20" s="54" customFormat="1" ht="16.5" x14ac:dyDescent="0.25">
      <c r="A31" s="53"/>
      <c r="B31" s="117" t="s">
        <v>320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</row>
    <row r="32" spans="1:20" ht="15" x14ac:dyDescent="0.25">
      <c r="A32" s="3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20" ht="16.5" x14ac:dyDescent="0.2">
      <c r="A33" s="57">
        <v>1</v>
      </c>
      <c r="B33" s="131" t="s">
        <v>44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58"/>
      <c r="Q33" s="16"/>
      <c r="R33" s="16"/>
      <c r="S33" s="16"/>
      <c r="T33" s="16"/>
    </row>
    <row r="34" spans="1:20" ht="16.5" x14ac:dyDescent="0.2">
      <c r="A34" s="57">
        <v>2</v>
      </c>
      <c r="B34" s="131" t="s">
        <v>48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</row>
    <row r="35" spans="1:20" ht="16.5" x14ac:dyDescent="0.2">
      <c r="A35" s="57">
        <v>3</v>
      </c>
      <c r="B35" s="131" t="s">
        <v>325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</row>
    <row r="285" spans="2:2" x14ac:dyDescent="0.2">
      <c r="B285" s="59"/>
    </row>
    <row r="286" spans="2:2" x14ac:dyDescent="0.2">
      <c r="B286" s="59"/>
    </row>
    <row r="287" spans="2:2" x14ac:dyDescent="0.2">
      <c r="B287" s="59"/>
    </row>
    <row r="288" spans="2:2" x14ac:dyDescent="0.2">
      <c r="B288" s="59"/>
    </row>
    <row r="289" spans="2:2" x14ac:dyDescent="0.2">
      <c r="B289" s="59"/>
    </row>
    <row r="290" spans="2:2" x14ac:dyDescent="0.2">
      <c r="B290" s="59"/>
    </row>
    <row r="291" spans="2:2" x14ac:dyDescent="0.2">
      <c r="B291" s="59"/>
    </row>
    <row r="292" spans="2:2" x14ac:dyDescent="0.2">
      <c r="B292" s="59"/>
    </row>
    <row r="293" spans="2:2" x14ac:dyDescent="0.2">
      <c r="B293" s="59"/>
    </row>
    <row r="294" spans="2:2" x14ac:dyDescent="0.2">
      <c r="B294" s="59"/>
    </row>
    <row r="295" spans="2:2" x14ac:dyDescent="0.2">
      <c r="B295" s="59"/>
    </row>
    <row r="296" spans="2:2" x14ac:dyDescent="0.2">
      <c r="B296" s="59"/>
    </row>
    <row r="297" spans="2:2" x14ac:dyDescent="0.2">
      <c r="B297" s="59"/>
    </row>
    <row r="298" spans="2:2" x14ac:dyDescent="0.2">
      <c r="B298" s="59"/>
    </row>
    <row r="299" spans="2:2" x14ac:dyDescent="0.2">
      <c r="B299" s="59"/>
    </row>
    <row r="300" spans="2:2" x14ac:dyDescent="0.2">
      <c r="B300" s="59"/>
    </row>
    <row r="301" spans="2:2" x14ac:dyDescent="0.2">
      <c r="B301" s="59"/>
    </row>
    <row r="302" spans="2:2" x14ac:dyDescent="0.2">
      <c r="B302" s="59"/>
    </row>
    <row r="303" spans="2:2" x14ac:dyDescent="0.2">
      <c r="B303" s="59"/>
    </row>
    <row r="304" spans="2:2" x14ac:dyDescent="0.2">
      <c r="B304" s="59"/>
    </row>
    <row r="305" spans="2:2" x14ac:dyDescent="0.2">
      <c r="B305" s="59"/>
    </row>
    <row r="306" spans="2:2" x14ac:dyDescent="0.2">
      <c r="B306" s="59"/>
    </row>
    <row r="307" spans="2:2" x14ac:dyDescent="0.2">
      <c r="B307" s="59"/>
    </row>
    <row r="308" spans="2:2" x14ac:dyDescent="0.2">
      <c r="B308" s="59"/>
    </row>
    <row r="309" spans="2:2" x14ac:dyDescent="0.2">
      <c r="B309" s="59"/>
    </row>
    <row r="310" spans="2:2" x14ac:dyDescent="0.2">
      <c r="B310" s="59"/>
    </row>
    <row r="311" spans="2:2" x14ac:dyDescent="0.2">
      <c r="B311" s="59"/>
    </row>
    <row r="312" spans="2:2" x14ac:dyDescent="0.2">
      <c r="B312" s="59"/>
    </row>
    <row r="313" spans="2:2" x14ac:dyDescent="0.2">
      <c r="B313" s="59"/>
    </row>
    <row r="314" spans="2:2" x14ac:dyDescent="0.2">
      <c r="B314" s="59"/>
    </row>
    <row r="315" spans="2:2" x14ac:dyDescent="0.2">
      <c r="B315" s="59"/>
    </row>
    <row r="316" spans="2:2" x14ac:dyDescent="0.2">
      <c r="B316" s="59"/>
    </row>
    <row r="317" spans="2:2" x14ac:dyDescent="0.2">
      <c r="B317" s="59"/>
    </row>
    <row r="318" spans="2:2" x14ac:dyDescent="0.2">
      <c r="B318" s="59"/>
    </row>
    <row r="319" spans="2:2" x14ac:dyDescent="0.2">
      <c r="B319" s="59"/>
    </row>
    <row r="320" spans="2:2" x14ac:dyDescent="0.2">
      <c r="B320" s="59"/>
    </row>
    <row r="321" spans="2:2" x14ac:dyDescent="0.2">
      <c r="B321" s="59"/>
    </row>
    <row r="322" spans="2:2" x14ac:dyDescent="0.2">
      <c r="B322" s="59"/>
    </row>
    <row r="323" spans="2:2" x14ac:dyDescent="0.2">
      <c r="B323" s="59"/>
    </row>
    <row r="324" spans="2:2" x14ac:dyDescent="0.2">
      <c r="B324" s="59"/>
    </row>
    <row r="325" spans="2:2" x14ac:dyDescent="0.2">
      <c r="B325" s="59"/>
    </row>
    <row r="326" spans="2:2" x14ac:dyDescent="0.2">
      <c r="B326" s="59"/>
    </row>
    <row r="327" spans="2:2" x14ac:dyDescent="0.2">
      <c r="B327" s="59"/>
    </row>
    <row r="328" spans="2:2" x14ac:dyDescent="0.2">
      <c r="B328" s="59"/>
    </row>
    <row r="329" spans="2:2" x14ac:dyDescent="0.2">
      <c r="B329" s="59"/>
    </row>
    <row r="330" spans="2:2" x14ac:dyDescent="0.2">
      <c r="B330" s="59"/>
    </row>
    <row r="331" spans="2:2" x14ac:dyDescent="0.2">
      <c r="B331" s="59"/>
    </row>
    <row r="332" spans="2:2" x14ac:dyDescent="0.2">
      <c r="B332" s="59"/>
    </row>
    <row r="333" spans="2:2" x14ac:dyDescent="0.2">
      <c r="B333" s="59"/>
    </row>
    <row r="334" spans="2:2" x14ac:dyDescent="0.2">
      <c r="B334" s="59"/>
    </row>
    <row r="335" spans="2:2" x14ac:dyDescent="0.2">
      <c r="B335" s="59"/>
    </row>
    <row r="336" spans="2:2" x14ac:dyDescent="0.2">
      <c r="B336" s="59"/>
    </row>
    <row r="337" spans="2:2" x14ac:dyDescent="0.2">
      <c r="B337" s="59"/>
    </row>
    <row r="338" spans="2:2" x14ac:dyDescent="0.2">
      <c r="B338" s="59"/>
    </row>
    <row r="339" spans="2:2" x14ac:dyDescent="0.2">
      <c r="B339" s="59"/>
    </row>
    <row r="340" spans="2:2" x14ac:dyDescent="0.2">
      <c r="B340" s="59"/>
    </row>
    <row r="341" spans="2:2" x14ac:dyDescent="0.2">
      <c r="B341" s="59"/>
    </row>
    <row r="342" spans="2:2" x14ac:dyDescent="0.2">
      <c r="B342" s="59"/>
    </row>
    <row r="343" spans="2:2" x14ac:dyDescent="0.2">
      <c r="B343" s="59"/>
    </row>
    <row r="344" spans="2:2" x14ac:dyDescent="0.2">
      <c r="B344" s="59"/>
    </row>
    <row r="345" spans="2:2" x14ac:dyDescent="0.2">
      <c r="B345" s="59"/>
    </row>
    <row r="346" spans="2:2" x14ac:dyDescent="0.2">
      <c r="B346" s="59"/>
    </row>
    <row r="347" spans="2:2" x14ac:dyDescent="0.2">
      <c r="B347" s="59"/>
    </row>
    <row r="348" spans="2:2" x14ac:dyDescent="0.2">
      <c r="B348" s="59"/>
    </row>
    <row r="349" spans="2:2" x14ac:dyDescent="0.2">
      <c r="B349" s="59"/>
    </row>
    <row r="350" spans="2:2" x14ac:dyDescent="0.2">
      <c r="B350" s="59"/>
    </row>
    <row r="351" spans="2:2" x14ac:dyDescent="0.2">
      <c r="B351" s="59"/>
    </row>
    <row r="352" spans="2:2" x14ac:dyDescent="0.2">
      <c r="B352" s="59"/>
    </row>
    <row r="353" spans="2:2" x14ac:dyDescent="0.2">
      <c r="B353" s="59"/>
    </row>
    <row r="354" spans="2:2" x14ac:dyDescent="0.2">
      <c r="B354" s="59"/>
    </row>
    <row r="355" spans="2:2" x14ac:dyDescent="0.2">
      <c r="B355" s="59"/>
    </row>
    <row r="356" spans="2:2" x14ac:dyDescent="0.2">
      <c r="B356" s="59"/>
    </row>
    <row r="357" spans="2:2" x14ac:dyDescent="0.2">
      <c r="B357" s="59"/>
    </row>
    <row r="358" spans="2:2" x14ac:dyDescent="0.2">
      <c r="B358" s="59"/>
    </row>
    <row r="359" spans="2:2" x14ac:dyDescent="0.2">
      <c r="B359" s="59"/>
    </row>
    <row r="360" spans="2:2" x14ac:dyDescent="0.2">
      <c r="B360" s="59"/>
    </row>
    <row r="361" spans="2:2" x14ac:dyDescent="0.2">
      <c r="B361" s="59"/>
    </row>
    <row r="362" spans="2:2" x14ac:dyDescent="0.2">
      <c r="B362" s="59"/>
    </row>
    <row r="363" spans="2:2" x14ac:dyDescent="0.2">
      <c r="B363" s="59"/>
    </row>
    <row r="364" spans="2:2" x14ac:dyDescent="0.2">
      <c r="B364" s="59"/>
    </row>
    <row r="365" spans="2:2" x14ac:dyDescent="0.2">
      <c r="B365" s="59"/>
    </row>
    <row r="366" spans="2:2" x14ac:dyDescent="0.2">
      <c r="B366" s="59"/>
    </row>
    <row r="367" spans="2:2" x14ac:dyDescent="0.2">
      <c r="B367" s="59"/>
    </row>
    <row r="368" spans="2:2" x14ac:dyDescent="0.2">
      <c r="B368" s="59"/>
    </row>
    <row r="369" spans="2:2" x14ac:dyDescent="0.2">
      <c r="B369" s="59"/>
    </row>
    <row r="370" spans="2:2" x14ac:dyDescent="0.2">
      <c r="B370" s="59"/>
    </row>
    <row r="371" spans="2:2" x14ac:dyDescent="0.2">
      <c r="B371" s="59"/>
    </row>
    <row r="372" spans="2:2" x14ac:dyDescent="0.2">
      <c r="B372" s="59"/>
    </row>
    <row r="373" spans="2:2" x14ac:dyDescent="0.2">
      <c r="B373" s="59"/>
    </row>
    <row r="374" spans="2:2" x14ac:dyDescent="0.2">
      <c r="B374" s="59"/>
    </row>
    <row r="375" spans="2:2" x14ac:dyDescent="0.2">
      <c r="B375" s="59"/>
    </row>
    <row r="376" spans="2:2" x14ac:dyDescent="0.2">
      <c r="B376" s="59"/>
    </row>
    <row r="377" spans="2:2" x14ac:dyDescent="0.2">
      <c r="B377" s="59"/>
    </row>
    <row r="378" spans="2:2" x14ac:dyDescent="0.2">
      <c r="B378" s="59"/>
    </row>
    <row r="379" spans="2:2" x14ac:dyDescent="0.2">
      <c r="B379" s="59"/>
    </row>
    <row r="380" spans="2:2" x14ac:dyDescent="0.2">
      <c r="B380" s="59"/>
    </row>
    <row r="381" spans="2:2" x14ac:dyDescent="0.2">
      <c r="B381" s="59"/>
    </row>
    <row r="382" spans="2:2" x14ac:dyDescent="0.2">
      <c r="B382" s="59"/>
    </row>
    <row r="383" spans="2:2" x14ac:dyDescent="0.2">
      <c r="B383" s="59"/>
    </row>
    <row r="384" spans="2:2" x14ac:dyDescent="0.2">
      <c r="B384" s="59"/>
    </row>
    <row r="385" spans="2:2" x14ac:dyDescent="0.2">
      <c r="B385" s="59"/>
    </row>
    <row r="386" spans="2:2" x14ac:dyDescent="0.2">
      <c r="B386" s="59"/>
    </row>
    <row r="387" spans="2:2" x14ac:dyDescent="0.2">
      <c r="B387" s="59"/>
    </row>
    <row r="388" spans="2:2" x14ac:dyDescent="0.2">
      <c r="B388" s="59"/>
    </row>
    <row r="389" spans="2:2" x14ac:dyDescent="0.2">
      <c r="B389" s="59"/>
    </row>
    <row r="390" spans="2:2" x14ac:dyDescent="0.2">
      <c r="B390" s="59"/>
    </row>
    <row r="391" spans="2:2" x14ac:dyDescent="0.2">
      <c r="B391" s="59"/>
    </row>
    <row r="392" spans="2:2" x14ac:dyDescent="0.2">
      <c r="B392" s="59"/>
    </row>
    <row r="393" spans="2:2" x14ac:dyDescent="0.2">
      <c r="B393" s="59"/>
    </row>
    <row r="394" spans="2:2" x14ac:dyDescent="0.2">
      <c r="B394" s="59"/>
    </row>
    <row r="395" spans="2:2" x14ac:dyDescent="0.2">
      <c r="B395" s="59"/>
    </row>
    <row r="396" spans="2:2" x14ac:dyDescent="0.2">
      <c r="B396" s="59"/>
    </row>
    <row r="397" spans="2:2" x14ac:dyDescent="0.2">
      <c r="B397" s="59"/>
    </row>
    <row r="398" spans="2:2" x14ac:dyDescent="0.2">
      <c r="B398" s="59"/>
    </row>
    <row r="399" spans="2:2" x14ac:dyDescent="0.2">
      <c r="B399" s="59"/>
    </row>
    <row r="400" spans="2:2" x14ac:dyDescent="0.2">
      <c r="B400" s="59"/>
    </row>
    <row r="401" spans="2:2" x14ac:dyDescent="0.2">
      <c r="B401" s="59"/>
    </row>
    <row r="402" spans="2:2" x14ac:dyDescent="0.2">
      <c r="B402" s="59"/>
    </row>
    <row r="403" spans="2:2" x14ac:dyDescent="0.2">
      <c r="B403" s="59"/>
    </row>
    <row r="404" spans="2:2" x14ac:dyDescent="0.2">
      <c r="B404" s="59"/>
    </row>
    <row r="405" spans="2:2" x14ac:dyDescent="0.2">
      <c r="B405" s="59"/>
    </row>
    <row r="406" spans="2:2" x14ac:dyDescent="0.2">
      <c r="B406" s="59"/>
    </row>
    <row r="407" spans="2:2" x14ac:dyDescent="0.2">
      <c r="B407" s="59"/>
    </row>
    <row r="408" spans="2:2" x14ac:dyDescent="0.2">
      <c r="B408" s="59"/>
    </row>
    <row r="409" spans="2:2" x14ac:dyDescent="0.2">
      <c r="B409" s="59"/>
    </row>
    <row r="410" spans="2:2" x14ac:dyDescent="0.2">
      <c r="B410" s="59"/>
    </row>
    <row r="411" spans="2:2" x14ac:dyDescent="0.2">
      <c r="B411" s="59"/>
    </row>
    <row r="412" spans="2:2" x14ac:dyDescent="0.2">
      <c r="B412" s="59"/>
    </row>
    <row r="413" spans="2:2" x14ac:dyDescent="0.2">
      <c r="B413" s="59"/>
    </row>
    <row r="414" spans="2:2" x14ac:dyDescent="0.2">
      <c r="B414" s="59"/>
    </row>
    <row r="415" spans="2:2" x14ac:dyDescent="0.2">
      <c r="B415" s="59"/>
    </row>
    <row r="416" spans="2:2" x14ac:dyDescent="0.2">
      <c r="B416" s="59"/>
    </row>
    <row r="417" spans="2:2" x14ac:dyDescent="0.2">
      <c r="B417" s="59"/>
    </row>
    <row r="418" spans="2:2" x14ac:dyDescent="0.2">
      <c r="B418" s="59"/>
    </row>
    <row r="419" spans="2:2" x14ac:dyDescent="0.2">
      <c r="B419" s="59"/>
    </row>
    <row r="420" spans="2:2" x14ac:dyDescent="0.2">
      <c r="B420" s="59"/>
    </row>
    <row r="421" spans="2:2" x14ac:dyDescent="0.2">
      <c r="B421" s="59"/>
    </row>
    <row r="422" spans="2:2" x14ac:dyDescent="0.2">
      <c r="B422" s="59"/>
    </row>
    <row r="423" spans="2:2" x14ac:dyDescent="0.2">
      <c r="B423" s="59"/>
    </row>
  </sheetData>
  <sheetProtection algorithmName="SHA-512" hashValue="xGCoykRHaMjqjJ662O2wGu8Sx71lO708azCgLjAWgDLLJkWpeUBynaKJLJxSafkkf/mLo9yHF5Vgbz837s8f0Q==" saltValue="R/zfOFb4dNH8NFTe2MPBpg==" spinCount="100000" sheet="1" objects="1" scenarios="1" formatCells="0" formatColumns="0" formatRows="0" selectLockedCells="1"/>
  <mergeCells count="31">
    <mergeCell ref="B34:P34"/>
    <mergeCell ref="B35:P35"/>
    <mergeCell ref="H7:J7"/>
    <mergeCell ref="K7:M7"/>
    <mergeCell ref="B11:C12"/>
    <mergeCell ref="H12:N12"/>
    <mergeCell ref="B13:C14"/>
    <mergeCell ref="H13:J13"/>
    <mergeCell ref="K13:M13"/>
    <mergeCell ref="B33:N33"/>
    <mergeCell ref="H18:N18"/>
    <mergeCell ref="K19:M19"/>
    <mergeCell ref="E20:F22"/>
    <mergeCell ref="E23:E24"/>
    <mergeCell ref="F23:F24"/>
    <mergeCell ref="H23:M23"/>
    <mergeCell ref="A1:O1"/>
    <mergeCell ref="B4:C4"/>
    <mergeCell ref="E4:F4"/>
    <mergeCell ref="H4:N4"/>
    <mergeCell ref="B5:C6"/>
    <mergeCell ref="E5:E6"/>
    <mergeCell ref="F5:F6"/>
    <mergeCell ref="H5:N5"/>
    <mergeCell ref="H6:N6"/>
    <mergeCell ref="C2:N2"/>
    <mergeCell ref="P15:P16"/>
    <mergeCell ref="A28:N28"/>
    <mergeCell ref="B29:N30"/>
    <mergeCell ref="B31:N31"/>
    <mergeCell ref="B20:C23"/>
  </mergeCells>
  <conditionalFormatting sqref="P15:P16">
    <cfRule type="expression" dxfId="17" priority="1">
      <formula>$P$14&lt;=0</formula>
    </cfRule>
  </conditionalFormatting>
  <dataValidations disablePrompts="1" count="4">
    <dataValidation type="list" allowBlank="1" showInputMessage="1" showErrorMessage="1" sqref="J15" xr:uid="{00000000-0002-0000-0000-000000000000}">
      <formula1>List_SPLife</formula1>
    </dataValidation>
    <dataValidation type="list" allowBlank="1" showInputMessage="1" showErrorMessage="1" sqref="J9" xr:uid="{00000000-0002-0000-0000-000001000000}">
      <formula1>List_EELife</formula1>
    </dataValidation>
    <dataValidation type="list" allowBlank="1" showInputMessage="1" showErrorMessage="1" sqref="K13 K7" xr:uid="{00000000-0002-0000-0000-000002000000}">
      <formula1>List_Age</formula1>
    </dataValidation>
    <dataValidation type="list" allowBlank="1" showInputMessage="1" showErrorMessage="1" sqref="K19" xr:uid="{00000000-0002-0000-0000-000003000000}">
      <formula1>List_ChildVolume</formula1>
    </dataValidation>
  </dataValidations>
  <printOptions horizontalCentered="1"/>
  <pageMargins left="0.25" right="0.25" top="0.6" bottom="0.6" header="0.3" footer="0.3"/>
  <pageSetup scale="72" orientation="portrait" verticalDpi="1200" r:id="rId1"/>
  <headerFooter>
    <oddFooter>&amp;L&amp;D&amp;RCPS-050 01/21</oddFooter>
  </headerFooter>
  <rowBreaks count="1" manualBreakCount="1">
    <brk id="34" max="14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255"/>
  <sheetViews>
    <sheetView tabSelected="1" zoomScaleNormal="100" zoomScalePageLayoutView="55" workbookViewId="0">
      <selection activeCell="C2" sqref="C2:H2"/>
    </sheetView>
  </sheetViews>
  <sheetFormatPr defaultColWidth="8.85546875" defaultRowHeight="15.75" x14ac:dyDescent="0.25"/>
  <cols>
    <col min="1" max="1" width="5.85546875" style="92" customWidth="1"/>
    <col min="2" max="2" width="28.85546875" style="93" customWidth="1"/>
    <col min="3" max="3" width="13.28515625" style="93" customWidth="1"/>
    <col min="4" max="4" width="9.42578125" style="93" hidden="1" customWidth="1"/>
    <col min="5" max="5" width="9.42578125" style="93" customWidth="1"/>
    <col min="6" max="6" width="14.28515625" style="95" customWidth="1"/>
    <col min="7" max="7" width="14.28515625" style="93" customWidth="1"/>
    <col min="8" max="8" width="14.28515625" style="95" customWidth="1"/>
    <col min="9" max="9" width="13.28515625" style="95" customWidth="1"/>
    <col min="10" max="10" width="9.42578125" style="95" hidden="1" customWidth="1"/>
    <col min="11" max="11" width="9.42578125" style="95" customWidth="1"/>
    <col min="12" max="12" width="14.28515625" style="95" customWidth="1"/>
    <col min="13" max="14" width="14.28515625" style="93" customWidth="1"/>
    <col min="15" max="15" width="14.28515625" style="95" customWidth="1"/>
    <col min="16" max="17" width="14.28515625" style="93" customWidth="1"/>
    <col min="18" max="18" width="15.7109375" style="93" customWidth="1"/>
    <col min="19" max="19" width="2.42578125" style="101" customWidth="1"/>
    <col min="20" max="20" width="66.5703125" style="101" customWidth="1"/>
    <col min="21" max="16384" width="8.85546875" style="96"/>
  </cols>
  <sheetData>
    <row r="1" spans="1:24" s="75" customFormat="1" ht="121.5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73" t="s">
        <v>305</v>
      </c>
      <c r="R1" s="74">
        <f>SUM(R6:R254)</f>
        <v>0</v>
      </c>
      <c r="S1" s="98"/>
      <c r="T1" s="98"/>
      <c r="U1" s="76"/>
      <c r="V1" s="76"/>
      <c r="W1" s="76"/>
    </row>
    <row r="2" spans="1:24" s="110" customFormat="1" ht="18" x14ac:dyDescent="0.25">
      <c r="A2" s="144" t="s">
        <v>311</v>
      </c>
      <c r="B2" s="145"/>
      <c r="C2" s="142"/>
      <c r="D2" s="142"/>
      <c r="E2" s="142"/>
      <c r="F2" s="142"/>
      <c r="G2" s="142"/>
      <c r="H2" s="142"/>
      <c r="I2" s="113"/>
      <c r="J2" s="104"/>
      <c r="K2" s="105" t="s">
        <v>308</v>
      </c>
      <c r="L2" s="143" t="s">
        <v>310</v>
      </c>
      <c r="M2" s="143"/>
      <c r="N2" s="143"/>
      <c r="O2" s="106"/>
      <c r="P2" s="104"/>
      <c r="Q2" s="104"/>
      <c r="R2" s="107"/>
      <c r="S2" s="108"/>
      <c r="T2" s="108"/>
      <c r="U2" s="109"/>
      <c r="V2" s="109"/>
      <c r="W2" s="109"/>
    </row>
    <row r="3" spans="1:24" s="77" customFormat="1" ht="18" x14ac:dyDescent="0.25">
      <c r="A3" s="139" t="s">
        <v>299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1"/>
      <c r="S3" s="99"/>
      <c r="T3" s="99"/>
    </row>
    <row r="4" spans="1:24" s="78" customFormat="1" ht="20.25" customHeight="1" x14ac:dyDescent="0.25">
      <c r="A4" s="120" t="s">
        <v>300</v>
      </c>
      <c r="B4" s="120"/>
      <c r="C4" s="120" t="s">
        <v>303</v>
      </c>
      <c r="D4" s="120"/>
      <c r="E4" s="120"/>
      <c r="F4" s="120"/>
      <c r="G4" s="120"/>
      <c r="H4" s="120"/>
      <c r="I4" s="120" t="s">
        <v>301</v>
      </c>
      <c r="J4" s="120"/>
      <c r="K4" s="120"/>
      <c r="L4" s="120"/>
      <c r="M4" s="120"/>
      <c r="N4" s="120"/>
      <c r="O4" s="120" t="s">
        <v>302</v>
      </c>
      <c r="P4" s="120"/>
      <c r="Q4" s="120"/>
      <c r="R4" s="120" t="s">
        <v>304</v>
      </c>
      <c r="S4" s="100"/>
      <c r="T4" s="100"/>
    </row>
    <row r="5" spans="1:24" s="78" customFormat="1" ht="35.25" customHeight="1" x14ac:dyDescent="0.25">
      <c r="A5" s="120"/>
      <c r="B5" s="120"/>
      <c r="C5" s="79" t="s">
        <v>307</v>
      </c>
      <c r="D5" s="79" t="s">
        <v>20</v>
      </c>
      <c r="E5" s="79" t="s">
        <v>20</v>
      </c>
      <c r="F5" s="79" t="s">
        <v>14</v>
      </c>
      <c r="G5" s="79" t="s">
        <v>306</v>
      </c>
      <c r="H5" s="79" t="s">
        <v>17</v>
      </c>
      <c r="I5" s="79" t="s">
        <v>307</v>
      </c>
      <c r="J5" s="79" t="s">
        <v>20</v>
      </c>
      <c r="K5" s="79" t="s">
        <v>20</v>
      </c>
      <c r="L5" s="79" t="s">
        <v>14</v>
      </c>
      <c r="M5" s="79" t="s">
        <v>306</v>
      </c>
      <c r="N5" s="79" t="s">
        <v>17</v>
      </c>
      <c r="O5" s="79" t="s">
        <v>14</v>
      </c>
      <c r="P5" s="79" t="s">
        <v>306</v>
      </c>
      <c r="Q5" s="79" t="s">
        <v>17</v>
      </c>
      <c r="R5" s="120"/>
      <c r="S5" s="100"/>
      <c r="T5" s="100"/>
    </row>
    <row r="6" spans="1:24" s="90" customFormat="1" ht="18" customHeight="1" x14ac:dyDescent="0.25">
      <c r="A6" s="80" t="s">
        <v>49</v>
      </c>
      <c r="B6" s="81"/>
      <c r="C6" s="82"/>
      <c r="D6" s="83" t="str">
        <f>IF(C6=0,"",DATEDIF(C6,$L$2,"y"))</f>
        <v/>
      </c>
      <c r="E6" s="83" t="str">
        <f t="shared" ref="E6:E10" si="0">IF(D6&lt;25,"&lt;25",IF(D6&lt;30,"25-29",IF(D6&lt;35,"30-34",IF(D6&lt;40,"35-39",IF(D6&lt;45,"40-44",IF(D6&lt;50,"45-49",IF(D6&lt;55,"50-54",IF(D6&lt;60,"55-59",IF(D6&lt;65,"60-64",IF(D6&lt;70,"65-69",IF(D6&lt;75,"70-74",IF(D6&lt;50074,"75+",""))))))))))))</f>
        <v/>
      </c>
      <c r="F6" s="84">
        <v>0</v>
      </c>
      <c r="G6" s="85" t="str">
        <f t="shared" ref="G6:G69" si="1">IF(E6="","$0.00",VLOOKUP(E6,EESP_RateChart,2,FALSE))</f>
        <v>$0.00</v>
      </c>
      <c r="H6" s="85" t="str">
        <f>IF(E6="","$0.00",SUM(G6*(F6/1000)))</f>
        <v>$0.00</v>
      </c>
      <c r="I6" s="82"/>
      <c r="J6" s="86" t="str">
        <f>IF(I6=0,"",DATEDIF(I6,$L$2,"y"))</f>
        <v/>
      </c>
      <c r="K6" s="87" t="str">
        <f>IF(J6&lt;25,"&lt;25",IF(J6&lt;30,"25-29",IF(J6&lt;35,"30-34",IF(J6&lt;40,"35-39",IF(J6&lt;45,"40-44",IF(J6&lt;50,"45-49",IF(J6&lt;55,"50-54",IF(J6&lt;60,"55-59",IF(J6&lt;65,"60-64",IF(J6&lt;70,"65-69",IF(J6&lt;75,"70-74",IF(J6&lt;50074,"75+",""))))))))))))</f>
        <v/>
      </c>
      <c r="L6" s="84">
        <v>0</v>
      </c>
      <c r="M6" s="85" t="str">
        <f t="shared" ref="M6:M69" si="2">IF(K6="","$0.00",VLOOKUP(K6,EESP_RateChart,2,FALSE))</f>
        <v>$0.00</v>
      </c>
      <c r="N6" s="85" t="str">
        <f>IF(K6="","$0.00",SUM(M6*(L6/1000)))</f>
        <v>$0.00</v>
      </c>
      <c r="O6" s="84">
        <v>0</v>
      </c>
      <c r="P6" s="85">
        <f t="shared" ref="P6:P69" si="3">VLOOKUP(O6,CH_RateChart2,2,FALSE)</f>
        <v>0</v>
      </c>
      <c r="Q6" s="85">
        <f>SUM(P6*(O6/1000))</f>
        <v>0</v>
      </c>
      <c r="R6" s="88">
        <f>SUM(H6+N6+Q6)</f>
        <v>0</v>
      </c>
      <c r="S6" s="103">
        <f>SUM(L6-F6)</f>
        <v>0</v>
      </c>
      <c r="T6" s="102" t="s">
        <v>321</v>
      </c>
      <c r="U6" s="89"/>
      <c r="V6" s="89"/>
      <c r="W6" s="89"/>
      <c r="X6" s="89"/>
    </row>
    <row r="7" spans="1:24" s="90" customFormat="1" ht="18" customHeight="1" x14ac:dyDescent="0.25">
      <c r="A7" s="80" t="s">
        <v>50</v>
      </c>
      <c r="B7" s="81"/>
      <c r="C7" s="82"/>
      <c r="D7" s="83" t="str">
        <f t="shared" ref="D7:D70" si="4">IF(C7=0,"",DATEDIF(C7,$L$2,"y"))</f>
        <v/>
      </c>
      <c r="E7" s="83" t="str">
        <f t="shared" si="0"/>
        <v/>
      </c>
      <c r="F7" s="84">
        <v>0</v>
      </c>
      <c r="G7" s="85" t="str">
        <f t="shared" si="1"/>
        <v>$0.00</v>
      </c>
      <c r="H7" s="85" t="str">
        <f>IF(E7="","$0.00",SUM(G7*(F7/1000)))</f>
        <v>$0.00</v>
      </c>
      <c r="I7" s="82"/>
      <c r="J7" s="86" t="str">
        <f t="shared" ref="J7:J70" si="5">IF(I7=0,"",DATEDIF(I7,$L$2,"y"))</f>
        <v/>
      </c>
      <c r="K7" s="87" t="str">
        <f>IF(J7&lt;25,"&lt;25",IF(J7&lt;30,"25-29",IF(J7&lt;35,"30-34",IF(J7&lt;40,"35-39",IF(J7&lt;45,"40-44",IF(J7&lt;50,"45-49",IF(J7&lt;55,"50-54",IF(J7&lt;60,"55-59",IF(J7&lt;65,"60-64",IF(J7&lt;70,"65-69",IF(J7&lt;75,"70-74",IF(J7&lt;50074,"75+",""))))))))))))</f>
        <v/>
      </c>
      <c r="L7" s="84">
        <v>0</v>
      </c>
      <c r="M7" s="85" t="str">
        <f t="shared" si="2"/>
        <v>$0.00</v>
      </c>
      <c r="N7" s="85" t="str">
        <f>IF(K7="","$0.00",SUM(M7*(L7/1000)))</f>
        <v>$0.00</v>
      </c>
      <c r="O7" s="84">
        <v>0</v>
      </c>
      <c r="P7" s="85">
        <f t="shared" si="3"/>
        <v>0</v>
      </c>
      <c r="Q7" s="85">
        <f t="shared" ref="Q7:Q70" si="6">SUM(P7*(O7/1000))</f>
        <v>0</v>
      </c>
      <c r="R7" s="88">
        <f>SUM(H7+N7+Q7)</f>
        <v>0</v>
      </c>
      <c r="S7" s="103">
        <f t="shared" ref="S7:S8" si="7">SUM(L7-F7)</f>
        <v>0</v>
      </c>
      <c r="T7" s="102" t="s">
        <v>321</v>
      </c>
      <c r="U7" s="89"/>
      <c r="V7" s="89"/>
      <c r="W7" s="89"/>
      <c r="X7" s="89"/>
    </row>
    <row r="8" spans="1:24" s="90" customFormat="1" ht="18" customHeight="1" x14ac:dyDescent="0.25">
      <c r="A8" s="80" t="s">
        <v>51</v>
      </c>
      <c r="B8" s="81"/>
      <c r="C8" s="82"/>
      <c r="D8" s="83" t="str">
        <f t="shared" si="4"/>
        <v/>
      </c>
      <c r="E8" s="83" t="str">
        <f t="shared" si="0"/>
        <v/>
      </c>
      <c r="F8" s="84">
        <v>0</v>
      </c>
      <c r="G8" s="85" t="str">
        <f>IF(E8="","$0.00",VLOOKUP(E8,EESP_RateChart,2,FALSE))</f>
        <v>$0.00</v>
      </c>
      <c r="H8" s="85" t="str">
        <f t="shared" ref="H8:H71" si="8">IF(E8="","$0.00",SUM(G8*(F8/1000)))</f>
        <v>$0.00</v>
      </c>
      <c r="I8" s="82"/>
      <c r="J8" s="86" t="str">
        <f t="shared" si="5"/>
        <v/>
      </c>
      <c r="K8" s="87" t="str">
        <f t="shared" ref="K8:K71" si="9">IF(J8&lt;25,"&lt;25",IF(J8&lt;30,"25-29",IF(J8&lt;35,"30-34",IF(J8&lt;40,"35-39",IF(J8&lt;45,"40-44",IF(J8&lt;50,"45-49",IF(J8&lt;55,"50-54",IF(J8&lt;60,"55-59",IF(J8&lt;65,"60-64",IF(J8&lt;70,"65-69",IF(J8&lt;75,"70-74",IF(J8&lt;50074,"75+",""))))))))))))</f>
        <v/>
      </c>
      <c r="L8" s="84">
        <v>0</v>
      </c>
      <c r="M8" s="85" t="str">
        <f t="shared" si="2"/>
        <v>$0.00</v>
      </c>
      <c r="N8" s="85" t="str">
        <f t="shared" ref="N8:N71" si="10">IF(K8="","$0.00",SUM(M8*(L8/1000)))</f>
        <v>$0.00</v>
      </c>
      <c r="O8" s="84">
        <v>0</v>
      </c>
      <c r="P8" s="85">
        <f t="shared" si="3"/>
        <v>0</v>
      </c>
      <c r="Q8" s="85">
        <f t="shared" si="6"/>
        <v>0</v>
      </c>
      <c r="R8" s="88">
        <f t="shared" ref="R8:R71" si="11">SUM(H8+N8+Q8)</f>
        <v>0</v>
      </c>
      <c r="S8" s="103">
        <f t="shared" si="7"/>
        <v>0</v>
      </c>
      <c r="T8" s="102" t="s">
        <v>321</v>
      </c>
    </row>
    <row r="9" spans="1:24" s="90" customFormat="1" ht="18" customHeight="1" x14ac:dyDescent="0.25">
      <c r="A9" s="80" t="s">
        <v>52</v>
      </c>
      <c r="B9" s="81"/>
      <c r="C9" s="82"/>
      <c r="D9" s="83" t="str">
        <f t="shared" si="4"/>
        <v/>
      </c>
      <c r="E9" s="83" t="str">
        <f t="shared" si="0"/>
        <v/>
      </c>
      <c r="F9" s="84">
        <v>0</v>
      </c>
      <c r="G9" s="85" t="str">
        <f t="shared" si="1"/>
        <v>$0.00</v>
      </c>
      <c r="H9" s="85" t="str">
        <f t="shared" si="8"/>
        <v>$0.00</v>
      </c>
      <c r="I9" s="82"/>
      <c r="J9" s="86" t="str">
        <f t="shared" si="5"/>
        <v/>
      </c>
      <c r="K9" s="87" t="str">
        <f t="shared" si="9"/>
        <v/>
      </c>
      <c r="L9" s="84">
        <v>0</v>
      </c>
      <c r="M9" s="85" t="str">
        <f t="shared" si="2"/>
        <v>$0.00</v>
      </c>
      <c r="N9" s="85" t="str">
        <f t="shared" si="10"/>
        <v>$0.00</v>
      </c>
      <c r="O9" s="84">
        <v>0</v>
      </c>
      <c r="P9" s="85">
        <f t="shared" si="3"/>
        <v>0</v>
      </c>
      <c r="Q9" s="85">
        <f t="shared" si="6"/>
        <v>0</v>
      </c>
      <c r="R9" s="88">
        <f t="shared" si="11"/>
        <v>0</v>
      </c>
      <c r="S9" s="103">
        <f t="shared" ref="S9:S72" si="12">SUM(L9-F9)</f>
        <v>0</v>
      </c>
      <c r="T9" s="102" t="s">
        <v>321</v>
      </c>
    </row>
    <row r="10" spans="1:24" s="90" customFormat="1" ht="18" customHeight="1" x14ac:dyDescent="0.25">
      <c r="A10" s="80" t="s">
        <v>53</v>
      </c>
      <c r="B10" s="81"/>
      <c r="C10" s="82"/>
      <c r="D10" s="83" t="str">
        <f t="shared" si="4"/>
        <v/>
      </c>
      <c r="E10" s="83" t="str">
        <f t="shared" si="0"/>
        <v/>
      </c>
      <c r="F10" s="84">
        <v>0</v>
      </c>
      <c r="G10" s="85" t="str">
        <f t="shared" si="1"/>
        <v>$0.00</v>
      </c>
      <c r="H10" s="85" t="str">
        <f t="shared" si="8"/>
        <v>$0.00</v>
      </c>
      <c r="I10" s="82"/>
      <c r="J10" s="86" t="str">
        <f t="shared" si="5"/>
        <v/>
      </c>
      <c r="K10" s="87" t="str">
        <f t="shared" si="9"/>
        <v/>
      </c>
      <c r="L10" s="84">
        <v>0</v>
      </c>
      <c r="M10" s="85" t="str">
        <f t="shared" si="2"/>
        <v>$0.00</v>
      </c>
      <c r="N10" s="85" t="str">
        <f t="shared" si="10"/>
        <v>$0.00</v>
      </c>
      <c r="O10" s="84">
        <v>0</v>
      </c>
      <c r="P10" s="85">
        <f t="shared" si="3"/>
        <v>0</v>
      </c>
      <c r="Q10" s="85">
        <f t="shared" si="6"/>
        <v>0</v>
      </c>
      <c r="R10" s="88">
        <f t="shared" si="11"/>
        <v>0</v>
      </c>
      <c r="S10" s="103">
        <f t="shared" si="12"/>
        <v>0</v>
      </c>
      <c r="T10" s="102" t="s">
        <v>321</v>
      </c>
    </row>
    <row r="11" spans="1:24" s="90" customFormat="1" ht="18" customHeight="1" x14ac:dyDescent="0.25">
      <c r="A11" s="80" t="s">
        <v>54</v>
      </c>
      <c r="B11" s="91"/>
      <c r="C11" s="82"/>
      <c r="D11" s="83" t="str">
        <f t="shared" si="4"/>
        <v/>
      </c>
      <c r="E11" s="83" t="str">
        <f>IF(D11&lt;25,"&lt;25",IF(D11&lt;30,"25-29",IF(D11&lt;35,"30-34",IF(D11&lt;40,"35-39",IF(D11&lt;45,"40-44",IF(D11&lt;50,"45-49",IF(D11&lt;55,"50-54",IF(D11&lt;60,"55-59",IF(D11&lt;65,"60-64",IF(D11&lt;70,"65-69",IF(D11&lt;75,"70-74",IF(D11&lt;50074,"75+",""))))))))))))</f>
        <v/>
      </c>
      <c r="F11" s="84">
        <v>0</v>
      </c>
      <c r="G11" s="85" t="str">
        <f t="shared" si="1"/>
        <v>$0.00</v>
      </c>
      <c r="H11" s="85" t="str">
        <f t="shared" si="8"/>
        <v>$0.00</v>
      </c>
      <c r="I11" s="82"/>
      <c r="J11" s="86" t="str">
        <f t="shared" si="5"/>
        <v/>
      </c>
      <c r="K11" s="87" t="str">
        <f t="shared" si="9"/>
        <v/>
      </c>
      <c r="L11" s="84">
        <v>0</v>
      </c>
      <c r="M11" s="85" t="str">
        <f t="shared" si="2"/>
        <v>$0.00</v>
      </c>
      <c r="N11" s="85" t="str">
        <f t="shared" si="10"/>
        <v>$0.00</v>
      </c>
      <c r="O11" s="84">
        <v>0</v>
      </c>
      <c r="P11" s="85">
        <f t="shared" si="3"/>
        <v>0</v>
      </c>
      <c r="Q11" s="85">
        <f t="shared" si="6"/>
        <v>0</v>
      </c>
      <c r="R11" s="88">
        <f t="shared" si="11"/>
        <v>0</v>
      </c>
      <c r="S11" s="103">
        <f t="shared" si="12"/>
        <v>0</v>
      </c>
      <c r="T11" s="102" t="s">
        <v>321</v>
      </c>
    </row>
    <row r="12" spans="1:24" s="90" customFormat="1" ht="18" customHeight="1" x14ac:dyDescent="0.25">
      <c r="A12" s="80" t="s">
        <v>55</v>
      </c>
      <c r="B12" s="81"/>
      <c r="C12" s="82"/>
      <c r="D12" s="83" t="str">
        <f t="shared" si="4"/>
        <v/>
      </c>
      <c r="E12" s="83" t="str">
        <f t="shared" ref="E12:E72" si="13">IF(D12&lt;25,"&lt;25",IF(D12&lt;30,"25-29",IF(D12&lt;35,"30-34",IF(D12&lt;40,"35-39",IF(D12&lt;45,"40-44",IF(D12&lt;50,"45-49",IF(D12&lt;55,"50-54",IF(D12&lt;60,"55-59",IF(D12&lt;65,"60-64",IF(D12&lt;70,"65-69",IF(D12&lt;75,"70-74",IF(D12&lt;50074,"75+",""))))))))))))</f>
        <v/>
      </c>
      <c r="F12" s="84">
        <v>0</v>
      </c>
      <c r="G12" s="85" t="str">
        <f t="shared" si="1"/>
        <v>$0.00</v>
      </c>
      <c r="H12" s="85" t="str">
        <f t="shared" si="8"/>
        <v>$0.00</v>
      </c>
      <c r="I12" s="82"/>
      <c r="J12" s="86" t="str">
        <f t="shared" si="5"/>
        <v/>
      </c>
      <c r="K12" s="87" t="str">
        <f t="shared" si="9"/>
        <v/>
      </c>
      <c r="L12" s="84">
        <v>0</v>
      </c>
      <c r="M12" s="85" t="str">
        <f t="shared" si="2"/>
        <v>$0.00</v>
      </c>
      <c r="N12" s="85" t="str">
        <f t="shared" si="10"/>
        <v>$0.00</v>
      </c>
      <c r="O12" s="84">
        <v>0</v>
      </c>
      <c r="P12" s="85">
        <f t="shared" si="3"/>
        <v>0</v>
      </c>
      <c r="Q12" s="85">
        <f t="shared" si="6"/>
        <v>0</v>
      </c>
      <c r="R12" s="88">
        <f t="shared" si="11"/>
        <v>0</v>
      </c>
      <c r="S12" s="103">
        <f t="shared" si="12"/>
        <v>0</v>
      </c>
      <c r="T12" s="102" t="s">
        <v>321</v>
      </c>
    </row>
    <row r="13" spans="1:24" s="90" customFormat="1" ht="18" customHeight="1" x14ac:dyDescent="0.25">
      <c r="A13" s="80" t="s">
        <v>56</v>
      </c>
      <c r="B13" s="81"/>
      <c r="C13" s="82"/>
      <c r="D13" s="83" t="str">
        <f t="shared" si="4"/>
        <v/>
      </c>
      <c r="E13" s="83" t="str">
        <f t="shared" si="13"/>
        <v/>
      </c>
      <c r="F13" s="84">
        <v>0</v>
      </c>
      <c r="G13" s="85" t="str">
        <f t="shared" si="1"/>
        <v>$0.00</v>
      </c>
      <c r="H13" s="85" t="str">
        <f t="shared" si="8"/>
        <v>$0.00</v>
      </c>
      <c r="I13" s="82"/>
      <c r="J13" s="86" t="str">
        <f t="shared" si="5"/>
        <v/>
      </c>
      <c r="K13" s="87" t="str">
        <f t="shared" si="9"/>
        <v/>
      </c>
      <c r="L13" s="84">
        <v>0</v>
      </c>
      <c r="M13" s="85" t="str">
        <f t="shared" si="2"/>
        <v>$0.00</v>
      </c>
      <c r="N13" s="85" t="str">
        <f t="shared" si="10"/>
        <v>$0.00</v>
      </c>
      <c r="O13" s="84">
        <v>0</v>
      </c>
      <c r="P13" s="85">
        <f t="shared" si="3"/>
        <v>0</v>
      </c>
      <c r="Q13" s="85">
        <f t="shared" si="6"/>
        <v>0</v>
      </c>
      <c r="R13" s="88">
        <f t="shared" si="11"/>
        <v>0</v>
      </c>
      <c r="S13" s="103">
        <f t="shared" si="12"/>
        <v>0</v>
      </c>
      <c r="T13" s="102" t="s">
        <v>321</v>
      </c>
    </row>
    <row r="14" spans="1:24" s="90" customFormat="1" ht="18" customHeight="1" x14ac:dyDescent="0.25">
      <c r="A14" s="80" t="s">
        <v>57</v>
      </c>
      <c r="B14" s="81"/>
      <c r="C14" s="82"/>
      <c r="D14" s="83" t="str">
        <f t="shared" si="4"/>
        <v/>
      </c>
      <c r="E14" s="83" t="str">
        <f t="shared" si="13"/>
        <v/>
      </c>
      <c r="F14" s="84">
        <v>0</v>
      </c>
      <c r="G14" s="85" t="str">
        <f t="shared" si="1"/>
        <v>$0.00</v>
      </c>
      <c r="H14" s="85" t="str">
        <f t="shared" si="8"/>
        <v>$0.00</v>
      </c>
      <c r="I14" s="82"/>
      <c r="J14" s="86" t="str">
        <f t="shared" si="5"/>
        <v/>
      </c>
      <c r="K14" s="87" t="str">
        <f t="shared" si="9"/>
        <v/>
      </c>
      <c r="L14" s="84">
        <v>0</v>
      </c>
      <c r="M14" s="85" t="str">
        <f t="shared" si="2"/>
        <v>$0.00</v>
      </c>
      <c r="N14" s="85" t="str">
        <f t="shared" si="10"/>
        <v>$0.00</v>
      </c>
      <c r="O14" s="84">
        <v>0</v>
      </c>
      <c r="P14" s="85">
        <f t="shared" si="3"/>
        <v>0</v>
      </c>
      <c r="Q14" s="85">
        <f t="shared" si="6"/>
        <v>0</v>
      </c>
      <c r="R14" s="88">
        <f t="shared" si="11"/>
        <v>0</v>
      </c>
      <c r="S14" s="103">
        <f t="shared" si="12"/>
        <v>0</v>
      </c>
      <c r="T14" s="102" t="s">
        <v>321</v>
      </c>
    </row>
    <row r="15" spans="1:24" s="90" customFormat="1" ht="18" customHeight="1" x14ac:dyDescent="0.25">
      <c r="A15" s="80" t="s">
        <v>58</v>
      </c>
      <c r="B15" s="81"/>
      <c r="C15" s="82"/>
      <c r="D15" s="83" t="str">
        <f t="shared" si="4"/>
        <v/>
      </c>
      <c r="E15" s="83" t="str">
        <f t="shared" si="13"/>
        <v/>
      </c>
      <c r="F15" s="84">
        <v>0</v>
      </c>
      <c r="G15" s="85" t="str">
        <f t="shared" si="1"/>
        <v>$0.00</v>
      </c>
      <c r="H15" s="85" t="str">
        <f t="shared" si="8"/>
        <v>$0.00</v>
      </c>
      <c r="I15" s="82"/>
      <c r="J15" s="86" t="str">
        <f t="shared" si="5"/>
        <v/>
      </c>
      <c r="K15" s="87" t="str">
        <f t="shared" si="9"/>
        <v/>
      </c>
      <c r="L15" s="84">
        <v>0</v>
      </c>
      <c r="M15" s="85" t="str">
        <f t="shared" si="2"/>
        <v>$0.00</v>
      </c>
      <c r="N15" s="85" t="str">
        <f t="shared" si="10"/>
        <v>$0.00</v>
      </c>
      <c r="O15" s="84">
        <v>0</v>
      </c>
      <c r="P15" s="85">
        <f t="shared" si="3"/>
        <v>0</v>
      </c>
      <c r="Q15" s="85">
        <f t="shared" si="6"/>
        <v>0</v>
      </c>
      <c r="R15" s="88">
        <f t="shared" si="11"/>
        <v>0</v>
      </c>
      <c r="S15" s="103">
        <f t="shared" si="12"/>
        <v>0</v>
      </c>
      <c r="T15" s="102" t="s">
        <v>321</v>
      </c>
    </row>
    <row r="16" spans="1:24" s="90" customFormat="1" ht="18" customHeight="1" x14ac:dyDescent="0.25">
      <c r="A16" s="80" t="s">
        <v>59</v>
      </c>
      <c r="B16" s="81"/>
      <c r="C16" s="82"/>
      <c r="D16" s="83" t="str">
        <f t="shared" si="4"/>
        <v/>
      </c>
      <c r="E16" s="83" t="str">
        <f t="shared" si="13"/>
        <v/>
      </c>
      <c r="F16" s="84">
        <v>0</v>
      </c>
      <c r="G16" s="85" t="str">
        <f t="shared" si="1"/>
        <v>$0.00</v>
      </c>
      <c r="H16" s="85" t="str">
        <f t="shared" si="8"/>
        <v>$0.00</v>
      </c>
      <c r="I16" s="82"/>
      <c r="J16" s="86" t="str">
        <f t="shared" si="5"/>
        <v/>
      </c>
      <c r="K16" s="87" t="str">
        <f t="shared" si="9"/>
        <v/>
      </c>
      <c r="L16" s="84">
        <v>0</v>
      </c>
      <c r="M16" s="85" t="str">
        <f t="shared" si="2"/>
        <v>$0.00</v>
      </c>
      <c r="N16" s="85" t="str">
        <f t="shared" si="10"/>
        <v>$0.00</v>
      </c>
      <c r="O16" s="84">
        <v>0</v>
      </c>
      <c r="P16" s="85">
        <f t="shared" si="3"/>
        <v>0</v>
      </c>
      <c r="Q16" s="85">
        <f t="shared" si="6"/>
        <v>0</v>
      </c>
      <c r="R16" s="88">
        <f t="shared" si="11"/>
        <v>0</v>
      </c>
      <c r="S16" s="103">
        <f t="shared" si="12"/>
        <v>0</v>
      </c>
      <c r="T16" s="102" t="s">
        <v>321</v>
      </c>
    </row>
    <row r="17" spans="1:20" s="90" customFormat="1" ht="18" customHeight="1" x14ac:dyDescent="0.25">
      <c r="A17" s="80" t="s">
        <v>60</v>
      </c>
      <c r="B17" s="81"/>
      <c r="C17" s="82"/>
      <c r="D17" s="83" t="str">
        <f t="shared" si="4"/>
        <v/>
      </c>
      <c r="E17" s="83" t="str">
        <f t="shared" si="13"/>
        <v/>
      </c>
      <c r="F17" s="84">
        <v>0</v>
      </c>
      <c r="G17" s="85" t="str">
        <f t="shared" si="1"/>
        <v>$0.00</v>
      </c>
      <c r="H17" s="85" t="str">
        <f t="shared" si="8"/>
        <v>$0.00</v>
      </c>
      <c r="I17" s="82"/>
      <c r="J17" s="86" t="str">
        <f t="shared" si="5"/>
        <v/>
      </c>
      <c r="K17" s="87" t="str">
        <f t="shared" si="9"/>
        <v/>
      </c>
      <c r="L17" s="84">
        <v>0</v>
      </c>
      <c r="M17" s="85" t="str">
        <f t="shared" si="2"/>
        <v>$0.00</v>
      </c>
      <c r="N17" s="85" t="str">
        <f t="shared" si="10"/>
        <v>$0.00</v>
      </c>
      <c r="O17" s="84">
        <v>0</v>
      </c>
      <c r="P17" s="85">
        <f t="shared" si="3"/>
        <v>0</v>
      </c>
      <c r="Q17" s="85">
        <f t="shared" si="6"/>
        <v>0</v>
      </c>
      <c r="R17" s="88">
        <f t="shared" si="11"/>
        <v>0</v>
      </c>
      <c r="S17" s="103">
        <f t="shared" si="12"/>
        <v>0</v>
      </c>
      <c r="T17" s="102" t="s">
        <v>321</v>
      </c>
    </row>
    <row r="18" spans="1:20" s="90" customFormat="1" ht="18" customHeight="1" x14ac:dyDescent="0.25">
      <c r="A18" s="80" t="s">
        <v>61</v>
      </c>
      <c r="B18" s="81"/>
      <c r="C18" s="82"/>
      <c r="D18" s="83" t="str">
        <f t="shared" si="4"/>
        <v/>
      </c>
      <c r="E18" s="83" t="str">
        <f t="shared" si="13"/>
        <v/>
      </c>
      <c r="F18" s="84">
        <v>0</v>
      </c>
      <c r="G18" s="85" t="str">
        <f t="shared" si="1"/>
        <v>$0.00</v>
      </c>
      <c r="H18" s="85" t="str">
        <f t="shared" si="8"/>
        <v>$0.00</v>
      </c>
      <c r="I18" s="82"/>
      <c r="J18" s="86" t="str">
        <f t="shared" si="5"/>
        <v/>
      </c>
      <c r="K18" s="87" t="str">
        <f t="shared" si="9"/>
        <v/>
      </c>
      <c r="L18" s="84">
        <v>0</v>
      </c>
      <c r="M18" s="85" t="str">
        <f t="shared" si="2"/>
        <v>$0.00</v>
      </c>
      <c r="N18" s="85" t="str">
        <f t="shared" si="10"/>
        <v>$0.00</v>
      </c>
      <c r="O18" s="84">
        <v>0</v>
      </c>
      <c r="P18" s="85">
        <f t="shared" si="3"/>
        <v>0</v>
      </c>
      <c r="Q18" s="85">
        <f t="shared" si="6"/>
        <v>0</v>
      </c>
      <c r="R18" s="88">
        <f t="shared" si="11"/>
        <v>0</v>
      </c>
      <c r="S18" s="103">
        <f t="shared" si="12"/>
        <v>0</v>
      </c>
      <c r="T18" s="102" t="s">
        <v>321</v>
      </c>
    </row>
    <row r="19" spans="1:20" s="90" customFormat="1" ht="18" customHeight="1" x14ac:dyDescent="0.25">
      <c r="A19" s="80" t="s">
        <v>62</v>
      </c>
      <c r="B19" s="81"/>
      <c r="C19" s="82"/>
      <c r="D19" s="83" t="str">
        <f t="shared" si="4"/>
        <v/>
      </c>
      <c r="E19" s="83" t="str">
        <f t="shared" si="13"/>
        <v/>
      </c>
      <c r="F19" s="84">
        <v>0</v>
      </c>
      <c r="G19" s="85" t="str">
        <f t="shared" si="1"/>
        <v>$0.00</v>
      </c>
      <c r="H19" s="85" t="str">
        <f t="shared" si="8"/>
        <v>$0.00</v>
      </c>
      <c r="I19" s="82"/>
      <c r="J19" s="86" t="str">
        <f t="shared" si="5"/>
        <v/>
      </c>
      <c r="K19" s="87" t="str">
        <f t="shared" si="9"/>
        <v/>
      </c>
      <c r="L19" s="84">
        <v>0</v>
      </c>
      <c r="M19" s="85" t="str">
        <f t="shared" si="2"/>
        <v>$0.00</v>
      </c>
      <c r="N19" s="85" t="str">
        <f t="shared" si="10"/>
        <v>$0.00</v>
      </c>
      <c r="O19" s="84">
        <v>0</v>
      </c>
      <c r="P19" s="85">
        <f t="shared" si="3"/>
        <v>0</v>
      </c>
      <c r="Q19" s="85">
        <f t="shared" si="6"/>
        <v>0</v>
      </c>
      <c r="R19" s="88">
        <f t="shared" si="11"/>
        <v>0</v>
      </c>
      <c r="S19" s="103">
        <f t="shared" si="12"/>
        <v>0</v>
      </c>
      <c r="T19" s="102" t="s">
        <v>321</v>
      </c>
    </row>
    <row r="20" spans="1:20" s="90" customFormat="1" ht="18" customHeight="1" x14ac:dyDescent="0.25">
      <c r="A20" s="80" t="s">
        <v>63</v>
      </c>
      <c r="B20" s="81"/>
      <c r="C20" s="82"/>
      <c r="D20" s="83" t="str">
        <f t="shared" si="4"/>
        <v/>
      </c>
      <c r="E20" s="83" t="str">
        <f t="shared" si="13"/>
        <v/>
      </c>
      <c r="F20" s="84">
        <v>0</v>
      </c>
      <c r="G20" s="85" t="str">
        <f t="shared" si="1"/>
        <v>$0.00</v>
      </c>
      <c r="H20" s="85" t="str">
        <f t="shared" si="8"/>
        <v>$0.00</v>
      </c>
      <c r="I20" s="82"/>
      <c r="J20" s="86" t="str">
        <f t="shared" si="5"/>
        <v/>
      </c>
      <c r="K20" s="87" t="str">
        <f t="shared" si="9"/>
        <v/>
      </c>
      <c r="L20" s="84">
        <v>0</v>
      </c>
      <c r="M20" s="85" t="str">
        <f t="shared" si="2"/>
        <v>$0.00</v>
      </c>
      <c r="N20" s="85" t="str">
        <f t="shared" si="10"/>
        <v>$0.00</v>
      </c>
      <c r="O20" s="84">
        <v>0</v>
      </c>
      <c r="P20" s="85">
        <f t="shared" si="3"/>
        <v>0</v>
      </c>
      <c r="Q20" s="85">
        <f t="shared" si="6"/>
        <v>0</v>
      </c>
      <c r="R20" s="88">
        <f t="shared" si="11"/>
        <v>0</v>
      </c>
      <c r="S20" s="103">
        <f t="shared" si="12"/>
        <v>0</v>
      </c>
      <c r="T20" s="102" t="s">
        <v>321</v>
      </c>
    </row>
    <row r="21" spans="1:20" s="90" customFormat="1" ht="18" customHeight="1" x14ac:dyDescent="0.25">
      <c r="A21" s="80" t="s">
        <v>64</v>
      </c>
      <c r="B21" s="81"/>
      <c r="C21" s="82"/>
      <c r="D21" s="83" t="str">
        <f t="shared" si="4"/>
        <v/>
      </c>
      <c r="E21" s="83" t="str">
        <f t="shared" si="13"/>
        <v/>
      </c>
      <c r="F21" s="84">
        <v>0</v>
      </c>
      <c r="G21" s="85" t="str">
        <f t="shared" si="1"/>
        <v>$0.00</v>
      </c>
      <c r="H21" s="85" t="str">
        <f t="shared" si="8"/>
        <v>$0.00</v>
      </c>
      <c r="I21" s="82"/>
      <c r="J21" s="86" t="str">
        <f t="shared" si="5"/>
        <v/>
      </c>
      <c r="K21" s="87" t="str">
        <f t="shared" si="9"/>
        <v/>
      </c>
      <c r="L21" s="84">
        <v>0</v>
      </c>
      <c r="M21" s="85" t="str">
        <f t="shared" si="2"/>
        <v>$0.00</v>
      </c>
      <c r="N21" s="85" t="str">
        <f t="shared" si="10"/>
        <v>$0.00</v>
      </c>
      <c r="O21" s="84">
        <v>0</v>
      </c>
      <c r="P21" s="85">
        <f t="shared" si="3"/>
        <v>0</v>
      </c>
      <c r="Q21" s="85">
        <f t="shared" si="6"/>
        <v>0</v>
      </c>
      <c r="R21" s="88">
        <f t="shared" si="11"/>
        <v>0</v>
      </c>
      <c r="S21" s="103">
        <f t="shared" si="12"/>
        <v>0</v>
      </c>
      <c r="T21" s="102" t="s">
        <v>321</v>
      </c>
    </row>
    <row r="22" spans="1:20" s="90" customFormat="1" ht="18" customHeight="1" x14ac:dyDescent="0.25">
      <c r="A22" s="80" t="s">
        <v>65</v>
      </c>
      <c r="B22" s="81"/>
      <c r="C22" s="82"/>
      <c r="D22" s="83" t="str">
        <f t="shared" si="4"/>
        <v/>
      </c>
      <c r="E22" s="83" t="str">
        <f t="shared" si="13"/>
        <v/>
      </c>
      <c r="F22" s="84">
        <v>0</v>
      </c>
      <c r="G22" s="85" t="str">
        <f t="shared" si="1"/>
        <v>$0.00</v>
      </c>
      <c r="H22" s="85" t="str">
        <f t="shared" si="8"/>
        <v>$0.00</v>
      </c>
      <c r="I22" s="82"/>
      <c r="J22" s="86" t="str">
        <f t="shared" si="5"/>
        <v/>
      </c>
      <c r="K22" s="87" t="str">
        <f t="shared" si="9"/>
        <v/>
      </c>
      <c r="L22" s="84">
        <v>0</v>
      </c>
      <c r="M22" s="85" t="str">
        <f t="shared" si="2"/>
        <v>$0.00</v>
      </c>
      <c r="N22" s="85" t="str">
        <f t="shared" si="10"/>
        <v>$0.00</v>
      </c>
      <c r="O22" s="84">
        <v>0</v>
      </c>
      <c r="P22" s="85">
        <f t="shared" si="3"/>
        <v>0</v>
      </c>
      <c r="Q22" s="85">
        <f t="shared" si="6"/>
        <v>0</v>
      </c>
      <c r="R22" s="88">
        <f t="shared" si="11"/>
        <v>0</v>
      </c>
      <c r="S22" s="103">
        <f t="shared" si="12"/>
        <v>0</v>
      </c>
      <c r="T22" s="102" t="s">
        <v>321</v>
      </c>
    </row>
    <row r="23" spans="1:20" s="90" customFormat="1" ht="18" customHeight="1" x14ac:dyDescent="0.25">
      <c r="A23" s="80" t="s">
        <v>66</v>
      </c>
      <c r="B23" s="81"/>
      <c r="C23" s="82"/>
      <c r="D23" s="83" t="str">
        <f t="shared" si="4"/>
        <v/>
      </c>
      <c r="E23" s="83" t="str">
        <f t="shared" si="13"/>
        <v/>
      </c>
      <c r="F23" s="84">
        <v>0</v>
      </c>
      <c r="G23" s="85" t="str">
        <f t="shared" si="1"/>
        <v>$0.00</v>
      </c>
      <c r="H23" s="85" t="str">
        <f t="shared" si="8"/>
        <v>$0.00</v>
      </c>
      <c r="I23" s="82"/>
      <c r="J23" s="86" t="str">
        <f t="shared" si="5"/>
        <v/>
      </c>
      <c r="K23" s="87" t="str">
        <f t="shared" si="9"/>
        <v/>
      </c>
      <c r="L23" s="84">
        <v>0</v>
      </c>
      <c r="M23" s="85" t="str">
        <f t="shared" si="2"/>
        <v>$0.00</v>
      </c>
      <c r="N23" s="85" t="str">
        <f t="shared" si="10"/>
        <v>$0.00</v>
      </c>
      <c r="O23" s="84">
        <v>0</v>
      </c>
      <c r="P23" s="85">
        <f t="shared" si="3"/>
        <v>0</v>
      </c>
      <c r="Q23" s="85">
        <f t="shared" si="6"/>
        <v>0</v>
      </c>
      <c r="R23" s="88">
        <f t="shared" si="11"/>
        <v>0</v>
      </c>
      <c r="S23" s="103">
        <f t="shared" si="12"/>
        <v>0</v>
      </c>
      <c r="T23" s="102" t="s">
        <v>321</v>
      </c>
    </row>
    <row r="24" spans="1:20" s="90" customFormat="1" ht="18" customHeight="1" x14ac:dyDescent="0.25">
      <c r="A24" s="80" t="s">
        <v>67</v>
      </c>
      <c r="B24" s="81"/>
      <c r="C24" s="82"/>
      <c r="D24" s="83" t="str">
        <f t="shared" si="4"/>
        <v/>
      </c>
      <c r="E24" s="83" t="str">
        <f t="shared" si="13"/>
        <v/>
      </c>
      <c r="F24" s="84">
        <v>0</v>
      </c>
      <c r="G24" s="85" t="str">
        <f t="shared" si="1"/>
        <v>$0.00</v>
      </c>
      <c r="H24" s="85" t="str">
        <f t="shared" si="8"/>
        <v>$0.00</v>
      </c>
      <c r="I24" s="82"/>
      <c r="J24" s="86" t="str">
        <f t="shared" si="5"/>
        <v/>
      </c>
      <c r="K24" s="87" t="str">
        <f t="shared" si="9"/>
        <v/>
      </c>
      <c r="L24" s="84">
        <v>0</v>
      </c>
      <c r="M24" s="85" t="str">
        <f t="shared" si="2"/>
        <v>$0.00</v>
      </c>
      <c r="N24" s="85" t="str">
        <f t="shared" si="10"/>
        <v>$0.00</v>
      </c>
      <c r="O24" s="84">
        <v>0</v>
      </c>
      <c r="P24" s="85">
        <f t="shared" si="3"/>
        <v>0</v>
      </c>
      <c r="Q24" s="85">
        <f t="shared" si="6"/>
        <v>0</v>
      </c>
      <c r="R24" s="88">
        <f t="shared" si="11"/>
        <v>0</v>
      </c>
      <c r="S24" s="103">
        <f t="shared" si="12"/>
        <v>0</v>
      </c>
      <c r="T24" s="102" t="s">
        <v>321</v>
      </c>
    </row>
    <row r="25" spans="1:20" s="90" customFormat="1" ht="18" customHeight="1" x14ac:dyDescent="0.25">
      <c r="A25" s="80" t="s">
        <v>68</v>
      </c>
      <c r="B25" s="81"/>
      <c r="C25" s="82"/>
      <c r="D25" s="83" t="str">
        <f t="shared" si="4"/>
        <v/>
      </c>
      <c r="E25" s="83" t="str">
        <f t="shared" si="13"/>
        <v/>
      </c>
      <c r="F25" s="84">
        <v>0</v>
      </c>
      <c r="G25" s="85" t="str">
        <f t="shared" si="1"/>
        <v>$0.00</v>
      </c>
      <c r="H25" s="85" t="str">
        <f t="shared" si="8"/>
        <v>$0.00</v>
      </c>
      <c r="I25" s="82"/>
      <c r="J25" s="86" t="str">
        <f t="shared" si="5"/>
        <v/>
      </c>
      <c r="K25" s="87" t="str">
        <f t="shared" si="9"/>
        <v/>
      </c>
      <c r="L25" s="84">
        <v>0</v>
      </c>
      <c r="M25" s="85" t="str">
        <f t="shared" si="2"/>
        <v>$0.00</v>
      </c>
      <c r="N25" s="85" t="str">
        <f t="shared" si="10"/>
        <v>$0.00</v>
      </c>
      <c r="O25" s="84">
        <v>0</v>
      </c>
      <c r="P25" s="85">
        <f t="shared" si="3"/>
        <v>0</v>
      </c>
      <c r="Q25" s="85">
        <f t="shared" si="6"/>
        <v>0</v>
      </c>
      <c r="R25" s="88">
        <f t="shared" si="11"/>
        <v>0</v>
      </c>
      <c r="S25" s="103">
        <f t="shared" si="12"/>
        <v>0</v>
      </c>
      <c r="T25" s="102" t="s">
        <v>321</v>
      </c>
    </row>
    <row r="26" spans="1:20" s="90" customFormat="1" ht="18" customHeight="1" x14ac:dyDescent="0.25">
      <c r="A26" s="80" t="s">
        <v>69</v>
      </c>
      <c r="B26" s="81"/>
      <c r="C26" s="82"/>
      <c r="D26" s="83" t="str">
        <f t="shared" si="4"/>
        <v/>
      </c>
      <c r="E26" s="83" t="str">
        <f t="shared" si="13"/>
        <v/>
      </c>
      <c r="F26" s="84">
        <v>0</v>
      </c>
      <c r="G26" s="85" t="str">
        <f t="shared" si="1"/>
        <v>$0.00</v>
      </c>
      <c r="H26" s="85" t="str">
        <f t="shared" si="8"/>
        <v>$0.00</v>
      </c>
      <c r="I26" s="82"/>
      <c r="J26" s="86" t="str">
        <f t="shared" si="5"/>
        <v/>
      </c>
      <c r="K26" s="87" t="str">
        <f t="shared" si="9"/>
        <v/>
      </c>
      <c r="L26" s="84">
        <v>0</v>
      </c>
      <c r="M26" s="85" t="str">
        <f t="shared" si="2"/>
        <v>$0.00</v>
      </c>
      <c r="N26" s="85" t="str">
        <f t="shared" si="10"/>
        <v>$0.00</v>
      </c>
      <c r="O26" s="84">
        <v>0</v>
      </c>
      <c r="P26" s="85">
        <f t="shared" si="3"/>
        <v>0</v>
      </c>
      <c r="Q26" s="85">
        <f t="shared" si="6"/>
        <v>0</v>
      </c>
      <c r="R26" s="88">
        <f t="shared" si="11"/>
        <v>0</v>
      </c>
      <c r="S26" s="103">
        <f t="shared" si="12"/>
        <v>0</v>
      </c>
      <c r="T26" s="102" t="s">
        <v>321</v>
      </c>
    </row>
    <row r="27" spans="1:20" s="90" customFormat="1" ht="18" customHeight="1" x14ac:dyDescent="0.25">
      <c r="A27" s="80" t="s">
        <v>70</v>
      </c>
      <c r="B27" s="81"/>
      <c r="C27" s="82"/>
      <c r="D27" s="83" t="str">
        <f t="shared" si="4"/>
        <v/>
      </c>
      <c r="E27" s="83" t="str">
        <f t="shared" si="13"/>
        <v/>
      </c>
      <c r="F27" s="84">
        <v>0</v>
      </c>
      <c r="G27" s="85" t="str">
        <f t="shared" si="1"/>
        <v>$0.00</v>
      </c>
      <c r="H27" s="85" t="str">
        <f t="shared" si="8"/>
        <v>$0.00</v>
      </c>
      <c r="I27" s="82"/>
      <c r="J27" s="86" t="str">
        <f t="shared" si="5"/>
        <v/>
      </c>
      <c r="K27" s="87" t="str">
        <f t="shared" si="9"/>
        <v/>
      </c>
      <c r="L27" s="84">
        <v>0</v>
      </c>
      <c r="M27" s="85" t="str">
        <f t="shared" si="2"/>
        <v>$0.00</v>
      </c>
      <c r="N27" s="85" t="str">
        <f t="shared" si="10"/>
        <v>$0.00</v>
      </c>
      <c r="O27" s="84">
        <v>0</v>
      </c>
      <c r="P27" s="85">
        <f t="shared" si="3"/>
        <v>0</v>
      </c>
      <c r="Q27" s="85">
        <f t="shared" si="6"/>
        <v>0</v>
      </c>
      <c r="R27" s="88">
        <f t="shared" si="11"/>
        <v>0</v>
      </c>
      <c r="S27" s="103">
        <f t="shared" si="12"/>
        <v>0</v>
      </c>
      <c r="T27" s="102" t="s">
        <v>321</v>
      </c>
    </row>
    <row r="28" spans="1:20" s="90" customFormat="1" ht="18" customHeight="1" x14ac:dyDescent="0.25">
      <c r="A28" s="80" t="s">
        <v>71</v>
      </c>
      <c r="B28" s="81"/>
      <c r="C28" s="82"/>
      <c r="D28" s="83" t="str">
        <f t="shared" si="4"/>
        <v/>
      </c>
      <c r="E28" s="83" t="str">
        <f t="shared" si="13"/>
        <v/>
      </c>
      <c r="F28" s="84">
        <v>0</v>
      </c>
      <c r="G28" s="85" t="str">
        <f t="shared" si="1"/>
        <v>$0.00</v>
      </c>
      <c r="H28" s="85" t="str">
        <f t="shared" si="8"/>
        <v>$0.00</v>
      </c>
      <c r="I28" s="82"/>
      <c r="J28" s="86" t="str">
        <f t="shared" si="5"/>
        <v/>
      </c>
      <c r="K28" s="87" t="str">
        <f t="shared" si="9"/>
        <v/>
      </c>
      <c r="L28" s="84">
        <v>0</v>
      </c>
      <c r="M28" s="85" t="str">
        <f t="shared" si="2"/>
        <v>$0.00</v>
      </c>
      <c r="N28" s="85" t="str">
        <f t="shared" si="10"/>
        <v>$0.00</v>
      </c>
      <c r="O28" s="84">
        <v>0</v>
      </c>
      <c r="P28" s="85">
        <f t="shared" si="3"/>
        <v>0</v>
      </c>
      <c r="Q28" s="85">
        <f t="shared" si="6"/>
        <v>0</v>
      </c>
      <c r="R28" s="88">
        <f t="shared" si="11"/>
        <v>0</v>
      </c>
      <c r="S28" s="103">
        <f t="shared" si="12"/>
        <v>0</v>
      </c>
      <c r="T28" s="102" t="s">
        <v>321</v>
      </c>
    </row>
    <row r="29" spans="1:20" s="90" customFormat="1" ht="18" customHeight="1" x14ac:dyDescent="0.25">
      <c r="A29" s="80" t="s">
        <v>72</v>
      </c>
      <c r="B29" s="81"/>
      <c r="C29" s="82"/>
      <c r="D29" s="83" t="str">
        <f t="shared" si="4"/>
        <v/>
      </c>
      <c r="E29" s="83" t="str">
        <f t="shared" si="13"/>
        <v/>
      </c>
      <c r="F29" s="84">
        <v>0</v>
      </c>
      <c r="G29" s="85" t="str">
        <f t="shared" si="1"/>
        <v>$0.00</v>
      </c>
      <c r="H29" s="85" t="str">
        <f t="shared" si="8"/>
        <v>$0.00</v>
      </c>
      <c r="I29" s="82"/>
      <c r="J29" s="86" t="str">
        <f t="shared" si="5"/>
        <v/>
      </c>
      <c r="K29" s="87" t="str">
        <f t="shared" si="9"/>
        <v/>
      </c>
      <c r="L29" s="84">
        <v>0</v>
      </c>
      <c r="M29" s="85" t="str">
        <f t="shared" si="2"/>
        <v>$0.00</v>
      </c>
      <c r="N29" s="85" t="str">
        <f t="shared" si="10"/>
        <v>$0.00</v>
      </c>
      <c r="O29" s="84">
        <v>0</v>
      </c>
      <c r="P29" s="85">
        <f t="shared" si="3"/>
        <v>0</v>
      </c>
      <c r="Q29" s="85">
        <f t="shared" si="6"/>
        <v>0</v>
      </c>
      <c r="R29" s="88">
        <f t="shared" si="11"/>
        <v>0</v>
      </c>
      <c r="S29" s="103">
        <f t="shared" si="12"/>
        <v>0</v>
      </c>
      <c r="T29" s="102" t="s">
        <v>321</v>
      </c>
    </row>
    <row r="30" spans="1:20" s="90" customFormat="1" ht="18" customHeight="1" x14ac:dyDescent="0.25">
      <c r="A30" s="80" t="s">
        <v>73</v>
      </c>
      <c r="B30" s="81"/>
      <c r="C30" s="82"/>
      <c r="D30" s="83" t="str">
        <f t="shared" si="4"/>
        <v/>
      </c>
      <c r="E30" s="83" t="str">
        <f t="shared" si="13"/>
        <v/>
      </c>
      <c r="F30" s="84">
        <v>0</v>
      </c>
      <c r="G30" s="85" t="str">
        <f t="shared" si="1"/>
        <v>$0.00</v>
      </c>
      <c r="H30" s="85" t="str">
        <f t="shared" si="8"/>
        <v>$0.00</v>
      </c>
      <c r="I30" s="82"/>
      <c r="J30" s="86" t="str">
        <f t="shared" si="5"/>
        <v/>
      </c>
      <c r="K30" s="87" t="str">
        <f t="shared" si="9"/>
        <v/>
      </c>
      <c r="L30" s="84">
        <v>0</v>
      </c>
      <c r="M30" s="85" t="str">
        <f t="shared" si="2"/>
        <v>$0.00</v>
      </c>
      <c r="N30" s="85" t="str">
        <f t="shared" si="10"/>
        <v>$0.00</v>
      </c>
      <c r="O30" s="84">
        <v>0</v>
      </c>
      <c r="P30" s="85">
        <f t="shared" si="3"/>
        <v>0</v>
      </c>
      <c r="Q30" s="85">
        <f t="shared" si="6"/>
        <v>0</v>
      </c>
      <c r="R30" s="88">
        <f t="shared" si="11"/>
        <v>0</v>
      </c>
      <c r="S30" s="103">
        <f t="shared" si="12"/>
        <v>0</v>
      </c>
      <c r="T30" s="102" t="s">
        <v>321</v>
      </c>
    </row>
    <row r="31" spans="1:20" s="90" customFormat="1" ht="18" customHeight="1" x14ac:dyDescent="0.25">
      <c r="A31" s="80" t="s">
        <v>74</v>
      </c>
      <c r="B31" s="81"/>
      <c r="C31" s="82"/>
      <c r="D31" s="83" t="str">
        <f t="shared" si="4"/>
        <v/>
      </c>
      <c r="E31" s="83" t="str">
        <f t="shared" si="13"/>
        <v/>
      </c>
      <c r="F31" s="84">
        <v>0</v>
      </c>
      <c r="G31" s="85" t="str">
        <f t="shared" si="1"/>
        <v>$0.00</v>
      </c>
      <c r="H31" s="85" t="str">
        <f t="shared" si="8"/>
        <v>$0.00</v>
      </c>
      <c r="I31" s="82"/>
      <c r="J31" s="86" t="str">
        <f t="shared" si="5"/>
        <v/>
      </c>
      <c r="K31" s="87" t="str">
        <f t="shared" si="9"/>
        <v/>
      </c>
      <c r="L31" s="84">
        <v>0</v>
      </c>
      <c r="M31" s="85" t="str">
        <f t="shared" si="2"/>
        <v>$0.00</v>
      </c>
      <c r="N31" s="85" t="str">
        <f t="shared" si="10"/>
        <v>$0.00</v>
      </c>
      <c r="O31" s="84">
        <v>0</v>
      </c>
      <c r="P31" s="85">
        <f t="shared" si="3"/>
        <v>0</v>
      </c>
      <c r="Q31" s="85">
        <f t="shared" si="6"/>
        <v>0</v>
      </c>
      <c r="R31" s="88">
        <f t="shared" si="11"/>
        <v>0</v>
      </c>
      <c r="S31" s="103">
        <f t="shared" si="12"/>
        <v>0</v>
      </c>
      <c r="T31" s="102" t="s">
        <v>321</v>
      </c>
    </row>
    <row r="32" spans="1:20" s="90" customFormat="1" ht="18" customHeight="1" x14ac:dyDescent="0.25">
      <c r="A32" s="80" t="s">
        <v>75</v>
      </c>
      <c r="B32" s="81"/>
      <c r="C32" s="82"/>
      <c r="D32" s="83" t="str">
        <f t="shared" si="4"/>
        <v/>
      </c>
      <c r="E32" s="83" t="str">
        <f t="shared" si="13"/>
        <v/>
      </c>
      <c r="F32" s="84">
        <v>0</v>
      </c>
      <c r="G32" s="85" t="str">
        <f t="shared" si="1"/>
        <v>$0.00</v>
      </c>
      <c r="H32" s="85" t="str">
        <f t="shared" si="8"/>
        <v>$0.00</v>
      </c>
      <c r="I32" s="82"/>
      <c r="J32" s="86" t="str">
        <f t="shared" si="5"/>
        <v/>
      </c>
      <c r="K32" s="87" t="str">
        <f t="shared" si="9"/>
        <v/>
      </c>
      <c r="L32" s="84">
        <v>0</v>
      </c>
      <c r="M32" s="85" t="str">
        <f t="shared" si="2"/>
        <v>$0.00</v>
      </c>
      <c r="N32" s="85" t="str">
        <f t="shared" si="10"/>
        <v>$0.00</v>
      </c>
      <c r="O32" s="84">
        <v>0</v>
      </c>
      <c r="P32" s="85">
        <f t="shared" si="3"/>
        <v>0</v>
      </c>
      <c r="Q32" s="85">
        <f t="shared" si="6"/>
        <v>0</v>
      </c>
      <c r="R32" s="88">
        <f t="shared" si="11"/>
        <v>0</v>
      </c>
      <c r="S32" s="103">
        <f t="shared" si="12"/>
        <v>0</v>
      </c>
      <c r="T32" s="102" t="s">
        <v>321</v>
      </c>
    </row>
    <row r="33" spans="1:20" s="90" customFormat="1" ht="18" customHeight="1" x14ac:dyDescent="0.25">
      <c r="A33" s="80" t="s">
        <v>76</v>
      </c>
      <c r="B33" s="81"/>
      <c r="C33" s="82"/>
      <c r="D33" s="83" t="str">
        <f t="shared" si="4"/>
        <v/>
      </c>
      <c r="E33" s="83" t="str">
        <f t="shared" si="13"/>
        <v/>
      </c>
      <c r="F33" s="84">
        <v>0</v>
      </c>
      <c r="G33" s="85" t="str">
        <f t="shared" si="1"/>
        <v>$0.00</v>
      </c>
      <c r="H33" s="85" t="str">
        <f t="shared" si="8"/>
        <v>$0.00</v>
      </c>
      <c r="I33" s="82"/>
      <c r="J33" s="86" t="str">
        <f t="shared" si="5"/>
        <v/>
      </c>
      <c r="K33" s="87" t="str">
        <f t="shared" si="9"/>
        <v/>
      </c>
      <c r="L33" s="84">
        <v>0</v>
      </c>
      <c r="M33" s="85" t="str">
        <f t="shared" si="2"/>
        <v>$0.00</v>
      </c>
      <c r="N33" s="85" t="str">
        <f t="shared" si="10"/>
        <v>$0.00</v>
      </c>
      <c r="O33" s="84">
        <v>0</v>
      </c>
      <c r="P33" s="85">
        <f t="shared" si="3"/>
        <v>0</v>
      </c>
      <c r="Q33" s="85">
        <f t="shared" si="6"/>
        <v>0</v>
      </c>
      <c r="R33" s="88">
        <f t="shared" si="11"/>
        <v>0</v>
      </c>
      <c r="S33" s="103">
        <f t="shared" si="12"/>
        <v>0</v>
      </c>
      <c r="T33" s="102" t="s">
        <v>321</v>
      </c>
    </row>
    <row r="34" spans="1:20" s="90" customFormat="1" ht="18" customHeight="1" x14ac:dyDescent="0.25">
      <c r="A34" s="80" t="s">
        <v>77</v>
      </c>
      <c r="B34" s="81"/>
      <c r="C34" s="82"/>
      <c r="D34" s="83" t="str">
        <f t="shared" si="4"/>
        <v/>
      </c>
      <c r="E34" s="83" t="str">
        <f t="shared" si="13"/>
        <v/>
      </c>
      <c r="F34" s="84">
        <v>0</v>
      </c>
      <c r="G34" s="85" t="str">
        <f t="shared" si="1"/>
        <v>$0.00</v>
      </c>
      <c r="H34" s="85" t="str">
        <f t="shared" si="8"/>
        <v>$0.00</v>
      </c>
      <c r="I34" s="82"/>
      <c r="J34" s="86" t="str">
        <f t="shared" si="5"/>
        <v/>
      </c>
      <c r="K34" s="87" t="str">
        <f t="shared" si="9"/>
        <v/>
      </c>
      <c r="L34" s="84">
        <v>0</v>
      </c>
      <c r="M34" s="85" t="str">
        <f t="shared" si="2"/>
        <v>$0.00</v>
      </c>
      <c r="N34" s="85" t="str">
        <f t="shared" si="10"/>
        <v>$0.00</v>
      </c>
      <c r="O34" s="84">
        <v>0</v>
      </c>
      <c r="P34" s="85">
        <f t="shared" si="3"/>
        <v>0</v>
      </c>
      <c r="Q34" s="85">
        <f t="shared" si="6"/>
        <v>0</v>
      </c>
      <c r="R34" s="88">
        <f t="shared" si="11"/>
        <v>0</v>
      </c>
      <c r="S34" s="103">
        <f t="shared" si="12"/>
        <v>0</v>
      </c>
      <c r="T34" s="102" t="s">
        <v>321</v>
      </c>
    </row>
    <row r="35" spans="1:20" s="90" customFormat="1" ht="18" customHeight="1" x14ac:dyDescent="0.25">
      <c r="A35" s="80" t="s">
        <v>78</v>
      </c>
      <c r="B35" s="81"/>
      <c r="C35" s="82"/>
      <c r="D35" s="83" t="str">
        <f t="shared" si="4"/>
        <v/>
      </c>
      <c r="E35" s="83" t="str">
        <f t="shared" si="13"/>
        <v/>
      </c>
      <c r="F35" s="84">
        <v>0</v>
      </c>
      <c r="G35" s="85" t="str">
        <f t="shared" si="1"/>
        <v>$0.00</v>
      </c>
      <c r="H35" s="85" t="str">
        <f t="shared" si="8"/>
        <v>$0.00</v>
      </c>
      <c r="I35" s="82"/>
      <c r="J35" s="86" t="str">
        <f t="shared" si="5"/>
        <v/>
      </c>
      <c r="K35" s="87" t="str">
        <f t="shared" si="9"/>
        <v/>
      </c>
      <c r="L35" s="84">
        <v>0</v>
      </c>
      <c r="M35" s="85" t="str">
        <f t="shared" si="2"/>
        <v>$0.00</v>
      </c>
      <c r="N35" s="85" t="str">
        <f t="shared" si="10"/>
        <v>$0.00</v>
      </c>
      <c r="O35" s="84">
        <v>0</v>
      </c>
      <c r="P35" s="85">
        <f t="shared" si="3"/>
        <v>0</v>
      </c>
      <c r="Q35" s="85">
        <f t="shared" si="6"/>
        <v>0</v>
      </c>
      <c r="R35" s="88">
        <f t="shared" si="11"/>
        <v>0</v>
      </c>
      <c r="S35" s="103">
        <f t="shared" si="12"/>
        <v>0</v>
      </c>
      <c r="T35" s="102" t="s">
        <v>321</v>
      </c>
    </row>
    <row r="36" spans="1:20" s="90" customFormat="1" ht="18" customHeight="1" x14ac:dyDescent="0.25">
      <c r="A36" s="80" t="s">
        <v>79</v>
      </c>
      <c r="B36" s="81"/>
      <c r="C36" s="82"/>
      <c r="D36" s="83" t="str">
        <f t="shared" si="4"/>
        <v/>
      </c>
      <c r="E36" s="83" t="str">
        <f t="shared" si="13"/>
        <v/>
      </c>
      <c r="F36" s="84">
        <v>0</v>
      </c>
      <c r="G36" s="85" t="str">
        <f t="shared" si="1"/>
        <v>$0.00</v>
      </c>
      <c r="H36" s="85" t="str">
        <f t="shared" si="8"/>
        <v>$0.00</v>
      </c>
      <c r="I36" s="82"/>
      <c r="J36" s="86" t="str">
        <f t="shared" si="5"/>
        <v/>
      </c>
      <c r="K36" s="87" t="str">
        <f t="shared" si="9"/>
        <v/>
      </c>
      <c r="L36" s="84">
        <v>0</v>
      </c>
      <c r="M36" s="85" t="str">
        <f t="shared" si="2"/>
        <v>$0.00</v>
      </c>
      <c r="N36" s="85" t="str">
        <f t="shared" si="10"/>
        <v>$0.00</v>
      </c>
      <c r="O36" s="84">
        <v>0</v>
      </c>
      <c r="P36" s="85">
        <f t="shared" si="3"/>
        <v>0</v>
      </c>
      <c r="Q36" s="85">
        <f t="shared" si="6"/>
        <v>0</v>
      </c>
      <c r="R36" s="88">
        <f t="shared" si="11"/>
        <v>0</v>
      </c>
      <c r="S36" s="103">
        <f t="shared" si="12"/>
        <v>0</v>
      </c>
      <c r="T36" s="102" t="s">
        <v>321</v>
      </c>
    </row>
    <row r="37" spans="1:20" s="90" customFormat="1" ht="18" customHeight="1" x14ac:dyDescent="0.25">
      <c r="A37" s="80" t="s">
        <v>80</v>
      </c>
      <c r="B37" s="81"/>
      <c r="C37" s="82"/>
      <c r="D37" s="83" t="str">
        <f t="shared" si="4"/>
        <v/>
      </c>
      <c r="E37" s="83" t="str">
        <f t="shared" si="13"/>
        <v/>
      </c>
      <c r="F37" s="84">
        <v>0</v>
      </c>
      <c r="G37" s="85" t="str">
        <f t="shared" si="1"/>
        <v>$0.00</v>
      </c>
      <c r="H37" s="85" t="str">
        <f t="shared" si="8"/>
        <v>$0.00</v>
      </c>
      <c r="I37" s="82"/>
      <c r="J37" s="86" t="str">
        <f t="shared" si="5"/>
        <v/>
      </c>
      <c r="K37" s="87" t="str">
        <f t="shared" si="9"/>
        <v/>
      </c>
      <c r="L37" s="84">
        <v>0</v>
      </c>
      <c r="M37" s="85" t="str">
        <f t="shared" si="2"/>
        <v>$0.00</v>
      </c>
      <c r="N37" s="85" t="str">
        <f t="shared" si="10"/>
        <v>$0.00</v>
      </c>
      <c r="O37" s="84">
        <v>0</v>
      </c>
      <c r="P37" s="85">
        <f t="shared" si="3"/>
        <v>0</v>
      </c>
      <c r="Q37" s="85">
        <f t="shared" si="6"/>
        <v>0</v>
      </c>
      <c r="R37" s="88">
        <f t="shared" si="11"/>
        <v>0</v>
      </c>
      <c r="S37" s="103">
        <f t="shared" si="12"/>
        <v>0</v>
      </c>
      <c r="T37" s="102" t="s">
        <v>321</v>
      </c>
    </row>
    <row r="38" spans="1:20" s="90" customFormat="1" ht="18" customHeight="1" x14ac:dyDescent="0.25">
      <c r="A38" s="80" t="s">
        <v>81</v>
      </c>
      <c r="B38" s="81"/>
      <c r="C38" s="82"/>
      <c r="D38" s="83" t="str">
        <f t="shared" si="4"/>
        <v/>
      </c>
      <c r="E38" s="83" t="str">
        <f t="shared" si="13"/>
        <v/>
      </c>
      <c r="F38" s="84">
        <v>0</v>
      </c>
      <c r="G38" s="85" t="str">
        <f t="shared" si="1"/>
        <v>$0.00</v>
      </c>
      <c r="H38" s="85" t="str">
        <f t="shared" si="8"/>
        <v>$0.00</v>
      </c>
      <c r="I38" s="82"/>
      <c r="J38" s="86" t="str">
        <f t="shared" si="5"/>
        <v/>
      </c>
      <c r="K38" s="87" t="str">
        <f t="shared" si="9"/>
        <v/>
      </c>
      <c r="L38" s="84">
        <v>0</v>
      </c>
      <c r="M38" s="85" t="str">
        <f t="shared" si="2"/>
        <v>$0.00</v>
      </c>
      <c r="N38" s="85" t="str">
        <f t="shared" si="10"/>
        <v>$0.00</v>
      </c>
      <c r="O38" s="84">
        <v>0</v>
      </c>
      <c r="P38" s="85">
        <f t="shared" si="3"/>
        <v>0</v>
      </c>
      <c r="Q38" s="85">
        <f t="shared" si="6"/>
        <v>0</v>
      </c>
      <c r="R38" s="88">
        <f t="shared" si="11"/>
        <v>0</v>
      </c>
      <c r="S38" s="103">
        <f t="shared" si="12"/>
        <v>0</v>
      </c>
      <c r="T38" s="102" t="s">
        <v>321</v>
      </c>
    </row>
    <row r="39" spans="1:20" s="90" customFormat="1" ht="18" customHeight="1" x14ac:dyDescent="0.25">
      <c r="A39" s="80" t="s">
        <v>82</v>
      </c>
      <c r="B39" s="81"/>
      <c r="C39" s="82"/>
      <c r="D39" s="83" t="str">
        <f t="shared" si="4"/>
        <v/>
      </c>
      <c r="E39" s="83" t="str">
        <f t="shared" si="13"/>
        <v/>
      </c>
      <c r="F39" s="84">
        <v>0</v>
      </c>
      <c r="G39" s="85" t="str">
        <f t="shared" si="1"/>
        <v>$0.00</v>
      </c>
      <c r="H39" s="85" t="str">
        <f t="shared" si="8"/>
        <v>$0.00</v>
      </c>
      <c r="I39" s="82"/>
      <c r="J39" s="86" t="str">
        <f t="shared" si="5"/>
        <v/>
      </c>
      <c r="K39" s="87" t="str">
        <f t="shared" si="9"/>
        <v/>
      </c>
      <c r="L39" s="84">
        <v>0</v>
      </c>
      <c r="M39" s="85" t="str">
        <f t="shared" si="2"/>
        <v>$0.00</v>
      </c>
      <c r="N39" s="85" t="str">
        <f t="shared" si="10"/>
        <v>$0.00</v>
      </c>
      <c r="O39" s="84">
        <v>0</v>
      </c>
      <c r="P39" s="85">
        <f t="shared" si="3"/>
        <v>0</v>
      </c>
      <c r="Q39" s="85">
        <f t="shared" si="6"/>
        <v>0</v>
      </c>
      <c r="R39" s="88">
        <f t="shared" si="11"/>
        <v>0</v>
      </c>
      <c r="S39" s="103">
        <f t="shared" si="12"/>
        <v>0</v>
      </c>
      <c r="T39" s="102" t="s">
        <v>321</v>
      </c>
    </row>
    <row r="40" spans="1:20" s="90" customFormat="1" ht="18" customHeight="1" x14ac:dyDescent="0.25">
      <c r="A40" s="80" t="s">
        <v>83</v>
      </c>
      <c r="B40" s="81"/>
      <c r="C40" s="82"/>
      <c r="D40" s="83" t="str">
        <f t="shared" si="4"/>
        <v/>
      </c>
      <c r="E40" s="83" t="str">
        <f t="shared" si="13"/>
        <v/>
      </c>
      <c r="F40" s="84">
        <v>0</v>
      </c>
      <c r="G40" s="85" t="str">
        <f t="shared" si="1"/>
        <v>$0.00</v>
      </c>
      <c r="H40" s="85" t="str">
        <f t="shared" si="8"/>
        <v>$0.00</v>
      </c>
      <c r="I40" s="82"/>
      <c r="J40" s="86" t="str">
        <f t="shared" si="5"/>
        <v/>
      </c>
      <c r="K40" s="87" t="str">
        <f t="shared" si="9"/>
        <v/>
      </c>
      <c r="L40" s="84">
        <v>0</v>
      </c>
      <c r="M40" s="85" t="str">
        <f t="shared" si="2"/>
        <v>$0.00</v>
      </c>
      <c r="N40" s="85" t="str">
        <f t="shared" si="10"/>
        <v>$0.00</v>
      </c>
      <c r="O40" s="84">
        <v>0</v>
      </c>
      <c r="P40" s="85">
        <f t="shared" si="3"/>
        <v>0</v>
      </c>
      <c r="Q40" s="85">
        <f t="shared" si="6"/>
        <v>0</v>
      </c>
      <c r="R40" s="88">
        <f t="shared" si="11"/>
        <v>0</v>
      </c>
      <c r="S40" s="103">
        <f t="shared" si="12"/>
        <v>0</v>
      </c>
      <c r="T40" s="102" t="s">
        <v>321</v>
      </c>
    </row>
    <row r="41" spans="1:20" s="90" customFormat="1" ht="18" customHeight="1" x14ac:dyDescent="0.25">
      <c r="A41" s="80" t="s">
        <v>84</v>
      </c>
      <c r="B41" s="81"/>
      <c r="C41" s="82"/>
      <c r="D41" s="83" t="str">
        <f t="shared" si="4"/>
        <v/>
      </c>
      <c r="E41" s="83" t="str">
        <f t="shared" si="13"/>
        <v/>
      </c>
      <c r="F41" s="84">
        <v>0</v>
      </c>
      <c r="G41" s="85" t="str">
        <f t="shared" si="1"/>
        <v>$0.00</v>
      </c>
      <c r="H41" s="85" t="str">
        <f t="shared" si="8"/>
        <v>$0.00</v>
      </c>
      <c r="I41" s="82"/>
      <c r="J41" s="86" t="str">
        <f t="shared" si="5"/>
        <v/>
      </c>
      <c r="K41" s="87" t="str">
        <f t="shared" si="9"/>
        <v/>
      </c>
      <c r="L41" s="84">
        <v>0</v>
      </c>
      <c r="M41" s="85" t="str">
        <f t="shared" si="2"/>
        <v>$0.00</v>
      </c>
      <c r="N41" s="85" t="str">
        <f t="shared" si="10"/>
        <v>$0.00</v>
      </c>
      <c r="O41" s="84">
        <v>0</v>
      </c>
      <c r="P41" s="85">
        <f t="shared" si="3"/>
        <v>0</v>
      </c>
      <c r="Q41" s="85">
        <f t="shared" si="6"/>
        <v>0</v>
      </c>
      <c r="R41" s="88">
        <f t="shared" si="11"/>
        <v>0</v>
      </c>
      <c r="S41" s="103">
        <f t="shared" si="12"/>
        <v>0</v>
      </c>
      <c r="T41" s="102" t="s">
        <v>321</v>
      </c>
    </row>
    <row r="42" spans="1:20" s="90" customFormat="1" ht="18" customHeight="1" x14ac:dyDescent="0.25">
      <c r="A42" s="80" t="s">
        <v>85</v>
      </c>
      <c r="B42" s="81"/>
      <c r="C42" s="82"/>
      <c r="D42" s="83" t="str">
        <f t="shared" si="4"/>
        <v/>
      </c>
      <c r="E42" s="83" t="str">
        <f t="shared" si="13"/>
        <v/>
      </c>
      <c r="F42" s="84">
        <v>0</v>
      </c>
      <c r="G42" s="85" t="str">
        <f t="shared" si="1"/>
        <v>$0.00</v>
      </c>
      <c r="H42" s="85" t="str">
        <f t="shared" si="8"/>
        <v>$0.00</v>
      </c>
      <c r="I42" s="82"/>
      <c r="J42" s="86" t="str">
        <f t="shared" si="5"/>
        <v/>
      </c>
      <c r="K42" s="87" t="str">
        <f t="shared" si="9"/>
        <v/>
      </c>
      <c r="L42" s="84">
        <v>0</v>
      </c>
      <c r="M42" s="85" t="str">
        <f t="shared" si="2"/>
        <v>$0.00</v>
      </c>
      <c r="N42" s="85" t="str">
        <f t="shared" si="10"/>
        <v>$0.00</v>
      </c>
      <c r="O42" s="84">
        <v>0</v>
      </c>
      <c r="P42" s="85">
        <f t="shared" si="3"/>
        <v>0</v>
      </c>
      <c r="Q42" s="85">
        <f t="shared" si="6"/>
        <v>0</v>
      </c>
      <c r="R42" s="88">
        <f t="shared" si="11"/>
        <v>0</v>
      </c>
      <c r="S42" s="103">
        <f t="shared" si="12"/>
        <v>0</v>
      </c>
      <c r="T42" s="102" t="s">
        <v>321</v>
      </c>
    </row>
    <row r="43" spans="1:20" s="90" customFormat="1" ht="18" customHeight="1" x14ac:dyDescent="0.25">
      <c r="A43" s="80" t="s">
        <v>86</v>
      </c>
      <c r="B43" s="81"/>
      <c r="C43" s="82"/>
      <c r="D43" s="83" t="str">
        <f t="shared" si="4"/>
        <v/>
      </c>
      <c r="E43" s="83" t="str">
        <f t="shared" si="13"/>
        <v/>
      </c>
      <c r="F43" s="84">
        <v>0</v>
      </c>
      <c r="G43" s="85" t="str">
        <f t="shared" si="1"/>
        <v>$0.00</v>
      </c>
      <c r="H43" s="85" t="str">
        <f t="shared" si="8"/>
        <v>$0.00</v>
      </c>
      <c r="I43" s="82"/>
      <c r="J43" s="86" t="str">
        <f t="shared" si="5"/>
        <v/>
      </c>
      <c r="K43" s="87" t="str">
        <f t="shared" si="9"/>
        <v/>
      </c>
      <c r="L43" s="84">
        <v>0</v>
      </c>
      <c r="M43" s="85" t="str">
        <f t="shared" si="2"/>
        <v>$0.00</v>
      </c>
      <c r="N43" s="85" t="str">
        <f t="shared" si="10"/>
        <v>$0.00</v>
      </c>
      <c r="O43" s="84">
        <v>0</v>
      </c>
      <c r="P43" s="85">
        <f t="shared" si="3"/>
        <v>0</v>
      </c>
      <c r="Q43" s="85">
        <f t="shared" si="6"/>
        <v>0</v>
      </c>
      <c r="R43" s="88">
        <f t="shared" si="11"/>
        <v>0</v>
      </c>
      <c r="S43" s="103">
        <f t="shared" si="12"/>
        <v>0</v>
      </c>
      <c r="T43" s="102" t="s">
        <v>321</v>
      </c>
    </row>
    <row r="44" spans="1:20" s="90" customFormat="1" ht="18" customHeight="1" x14ac:dyDescent="0.25">
      <c r="A44" s="80" t="s">
        <v>87</v>
      </c>
      <c r="B44" s="81"/>
      <c r="C44" s="82"/>
      <c r="D44" s="83" t="str">
        <f t="shared" si="4"/>
        <v/>
      </c>
      <c r="E44" s="83" t="str">
        <f t="shared" si="13"/>
        <v/>
      </c>
      <c r="F44" s="84">
        <v>0</v>
      </c>
      <c r="G44" s="85" t="str">
        <f t="shared" si="1"/>
        <v>$0.00</v>
      </c>
      <c r="H44" s="85" t="str">
        <f t="shared" si="8"/>
        <v>$0.00</v>
      </c>
      <c r="I44" s="82"/>
      <c r="J44" s="86" t="str">
        <f t="shared" si="5"/>
        <v/>
      </c>
      <c r="K44" s="87" t="str">
        <f t="shared" si="9"/>
        <v/>
      </c>
      <c r="L44" s="84">
        <v>0</v>
      </c>
      <c r="M44" s="85" t="str">
        <f t="shared" si="2"/>
        <v>$0.00</v>
      </c>
      <c r="N44" s="85" t="str">
        <f t="shared" si="10"/>
        <v>$0.00</v>
      </c>
      <c r="O44" s="84">
        <v>0</v>
      </c>
      <c r="P44" s="85">
        <f t="shared" si="3"/>
        <v>0</v>
      </c>
      <c r="Q44" s="85">
        <f t="shared" si="6"/>
        <v>0</v>
      </c>
      <c r="R44" s="88">
        <f t="shared" si="11"/>
        <v>0</v>
      </c>
      <c r="S44" s="103">
        <f t="shared" si="12"/>
        <v>0</v>
      </c>
      <c r="T44" s="102" t="s">
        <v>321</v>
      </c>
    </row>
    <row r="45" spans="1:20" s="90" customFormat="1" ht="18" customHeight="1" x14ac:dyDescent="0.25">
      <c r="A45" s="80" t="s">
        <v>88</v>
      </c>
      <c r="B45" s="81"/>
      <c r="C45" s="82"/>
      <c r="D45" s="83" t="str">
        <f t="shared" si="4"/>
        <v/>
      </c>
      <c r="E45" s="83" t="str">
        <f t="shared" si="13"/>
        <v/>
      </c>
      <c r="F45" s="84">
        <v>0</v>
      </c>
      <c r="G45" s="85" t="str">
        <f t="shared" si="1"/>
        <v>$0.00</v>
      </c>
      <c r="H45" s="85" t="str">
        <f t="shared" si="8"/>
        <v>$0.00</v>
      </c>
      <c r="I45" s="82"/>
      <c r="J45" s="86" t="str">
        <f t="shared" si="5"/>
        <v/>
      </c>
      <c r="K45" s="87" t="str">
        <f t="shared" si="9"/>
        <v/>
      </c>
      <c r="L45" s="84">
        <v>0</v>
      </c>
      <c r="M45" s="85" t="str">
        <f t="shared" si="2"/>
        <v>$0.00</v>
      </c>
      <c r="N45" s="85" t="str">
        <f t="shared" si="10"/>
        <v>$0.00</v>
      </c>
      <c r="O45" s="84">
        <v>0</v>
      </c>
      <c r="P45" s="85">
        <f t="shared" si="3"/>
        <v>0</v>
      </c>
      <c r="Q45" s="85">
        <f t="shared" si="6"/>
        <v>0</v>
      </c>
      <c r="R45" s="88">
        <f t="shared" si="11"/>
        <v>0</v>
      </c>
      <c r="S45" s="103">
        <f t="shared" si="12"/>
        <v>0</v>
      </c>
      <c r="T45" s="102" t="s">
        <v>321</v>
      </c>
    </row>
    <row r="46" spans="1:20" s="90" customFormat="1" ht="18" customHeight="1" x14ac:dyDescent="0.25">
      <c r="A46" s="80" t="s">
        <v>89</v>
      </c>
      <c r="B46" s="81"/>
      <c r="C46" s="82"/>
      <c r="D46" s="83" t="str">
        <f t="shared" si="4"/>
        <v/>
      </c>
      <c r="E46" s="83" t="str">
        <f t="shared" si="13"/>
        <v/>
      </c>
      <c r="F46" s="84">
        <v>0</v>
      </c>
      <c r="G46" s="85" t="str">
        <f t="shared" si="1"/>
        <v>$0.00</v>
      </c>
      <c r="H46" s="85" t="str">
        <f t="shared" si="8"/>
        <v>$0.00</v>
      </c>
      <c r="I46" s="82"/>
      <c r="J46" s="86" t="str">
        <f t="shared" si="5"/>
        <v/>
      </c>
      <c r="K46" s="87" t="str">
        <f t="shared" si="9"/>
        <v/>
      </c>
      <c r="L46" s="84">
        <v>0</v>
      </c>
      <c r="M46" s="85" t="str">
        <f t="shared" si="2"/>
        <v>$0.00</v>
      </c>
      <c r="N46" s="85" t="str">
        <f t="shared" si="10"/>
        <v>$0.00</v>
      </c>
      <c r="O46" s="84">
        <v>0</v>
      </c>
      <c r="P46" s="85">
        <f t="shared" si="3"/>
        <v>0</v>
      </c>
      <c r="Q46" s="85">
        <f t="shared" si="6"/>
        <v>0</v>
      </c>
      <c r="R46" s="88">
        <f t="shared" si="11"/>
        <v>0</v>
      </c>
      <c r="S46" s="103">
        <f t="shared" si="12"/>
        <v>0</v>
      </c>
      <c r="T46" s="102" t="s">
        <v>321</v>
      </c>
    </row>
    <row r="47" spans="1:20" s="90" customFormat="1" ht="18" customHeight="1" x14ac:dyDescent="0.25">
      <c r="A47" s="80" t="s">
        <v>90</v>
      </c>
      <c r="B47" s="81"/>
      <c r="C47" s="82"/>
      <c r="D47" s="83" t="str">
        <f t="shared" si="4"/>
        <v/>
      </c>
      <c r="E47" s="83" t="str">
        <f t="shared" si="13"/>
        <v/>
      </c>
      <c r="F47" s="84">
        <v>0</v>
      </c>
      <c r="G47" s="85" t="str">
        <f t="shared" si="1"/>
        <v>$0.00</v>
      </c>
      <c r="H47" s="85" t="str">
        <f t="shared" si="8"/>
        <v>$0.00</v>
      </c>
      <c r="I47" s="82"/>
      <c r="J47" s="86" t="str">
        <f t="shared" si="5"/>
        <v/>
      </c>
      <c r="K47" s="87" t="str">
        <f t="shared" si="9"/>
        <v/>
      </c>
      <c r="L47" s="84">
        <v>0</v>
      </c>
      <c r="M47" s="85" t="str">
        <f t="shared" si="2"/>
        <v>$0.00</v>
      </c>
      <c r="N47" s="85" t="str">
        <f t="shared" si="10"/>
        <v>$0.00</v>
      </c>
      <c r="O47" s="84">
        <v>0</v>
      </c>
      <c r="P47" s="85">
        <f t="shared" si="3"/>
        <v>0</v>
      </c>
      <c r="Q47" s="85">
        <f t="shared" si="6"/>
        <v>0</v>
      </c>
      <c r="R47" s="88">
        <f t="shared" si="11"/>
        <v>0</v>
      </c>
      <c r="S47" s="103">
        <f t="shared" si="12"/>
        <v>0</v>
      </c>
      <c r="T47" s="102" t="s">
        <v>321</v>
      </c>
    </row>
    <row r="48" spans="1:20" s="90" customFormat="1" ht="18" customHeight="1" x14ac:dyDescent="0.25">
      <c r="A48" s="80" t="s">
        <v>91</v>
      </c>
      <c r="B48" s="81"/>
      <c r="C48" s="82"/>
      <c r="D48" s="83" t="str">
        <f t="shared" si="4"/>
        <v/>
      </c>
      <c r="E48" s="83" t="str">
        <f t="shared" si="13"/>
        <v/>
      </c>
      <c r="F48" s="84">
        <v>0</v>
      </c>
      <c r="G48" s="85" t="str">
        <f t="shared" si="1"/>
        <v>$0.00</v>
      </c>
      <c r="H48" s="85" t="str">
        <f t="shared" si="8"/>
        <v>$0.00</v>
      </c>
      <c r="I48" s="82"/>
      <c r="J48" s="86" t="str">
        <f t="shared" si="5"/>
        <v/>
      </c>
      <c r="K48" s="87" t="str">
        <f t="shared" si="9"/>
        <v/>
      </c>
      <c r="L48" s="84">
        <v>0</v>
      </c>
      <c r="M48" s="85" t="str">
        <f t="shared" si="2"/>
        <v>$0.00</v>
      </c>
      <c r="N48" s="85" t="str">
        <f t="shared" si="10"/>
        <v>$0.00</v>
      </c>
      <c r="O48" s="84">
        <v>0</v>
      </c>
      <c r="P48" s="85">
        <f t="shared" si="3"/>
        <v>0</v>
      </c>
      <c r="Q48" s="85">
        <f t="shared" si="6"/>
        <v>0</v>
      </c>
      <c r="R48" s="88">
        <f t="shared" si="11"/>
        <v>0</v>
      </c>
      <c r="S48" s="103">
        <f t="shared" si="12"/>
        <v>0</v>
      </c>
      <c r="T48" s="102" t="s">
        <v>321</v>
      </c>
    </row>
    <row r="49" spans="1:20" s="90" customFormat="1" ht="18" customHeight="1" x14ac:dyDescent="0.25">
      <c r="A49" s="80" t="s">
        <v>92</v>
      </c>
      <c r="B49" s="81"/>
      <c r="C49" s="82"/>
      <c r="D49" s="83" t="str">
        <f t="shared" si="4"/>
        <v/>
      </c>
      <c r="E49" s="83" t="str">
        <f t="shared" si="13"/>
        <v/>
      </c>
      <c r="F49" s="84">
        <v>0</v>
      </c>
      <c r="G49" s="85" t="str">
        <f t="shared" si="1"/>
        <v>$0.00</v>
      </c>
      <c r="H49" s="85" t="str">
        <f t="shared" si="8"/>
        <v>$0.00</v>
      </c>
      <c r="I49" s="82"/>
      <c r="J49" s="86" t="str">
        <f t="shared" si="5"/>
        <v/>
      </c>
      <c r="K49" s="87" t="str">
        <f t="shared" si="9"/>
        <v/>
      </c>
      <c r="L49" s="84">
        <v>0</v>
      </c>
      <c r="M49" s="85" t="str">
        <f t="shared" si="2"/>
        <v>$0.00</v>
      </c>
      <c r="N49" s="85" t="str">
        <f t="shared" si="10"/>
        <v>$0.00</v>
      </c>
      <c r="O49" s="84">
        <v>0</v>
      </c>
      <c r="P49" s="85">
        <f t="shared" si="3"/>
        <v>0</v>
      </c>
      <c r="Q49" s="85">
        <f t="shared" si="6"/>
        <v>0</v>
      </c>
      <c r="R49" s="88">
        <f t="shared" si="11"/>
        <v>0</v>
      </c>
      <c r="S49" s="103">
        <f t="shared" si="12"/>
        <v>0</v>
      </c>
      <c r="T49" s="102" t="s">
        <v>321</v>
      </c>
    </row>
    <row r="50" spans="1:20" s="90" customFormat="1" ht="18" customHeight="1" x14ac:dyDescent="0.25">
      <c r="A50" s="80" t="s">
        <v>93</v>
      </c>
      <c r="B50" s="81"/>
      <c r="C50" s="82"/>
      <c r="D50" s="83" t="str">
        <f t="shared" si="4"/>
        <v/>
      </c>
      <c r="E50" s="83" t="str">
        <f t="shared" si="13"/>
        <v/>
      </c>
      <c r="F50" s="84">
        <v>0</v>
      </c>
      <c r="G50" s="85" t="str">
        <f t="shared" si="1"/>
        <v>$0.00</v>
      </c>
      <c r="H50" s="85" t="str">
        <f t="shared" si="8"/>
        <v>$0.00</v>
      </c>
      <c r="I50" s="82"/>
      <c r="J50" s="86" t="str">
        <f t="shared" si="5"/>
        <v/>
      </c>
      <c r="K50" s="87" t="str">
        <f t="shared" si="9"/>
        <v/>
      </c>
      <c r="L50" s="84">
        <v>0</v>
      </c>
      <c r="M50" s="85" t="str">
        <f t="shared" si="2"/>
        <v>$0.00</v>
      </c>
      <c r="N50" s="85" t="str">
        <f t="shared" si="10"/>
        <v>$0.00</v>
      </c>
      <c r="O50" s="84">
        <v>0</v>
      </c>
      <c r="P50" s="85">
        <f t="shared" si="3"/>
        <v>0</v>
      </c>
      <c r="Q50" s="85">
        <f t="shared" si="6"/>
        <v>0</v>
      </c>
      <c r="R50" s="88">
        <f t="shared" si="11"/>
        <v>0</v>
      </c>
      <c r="S50" s="103">
        <f t="shared" si="12"/>
        <v>0</v>
      </c>
      <c r="T50" s="102" t="s">
        <v>321</v>
      </c>
    </row>
    <row r="51" spans="1:20" s="90" customFormat="1" ht="18" customHeight="1" x14ac:dyDescent="0.25">
      <c r="A51" s="80" t="s">
        <v>94</v>
      </c>
      <c r="B51" s="81"/>
      <c r="C51" s="82"/>
      <c r="D51" s="83" t="str">
        <f t="shared" si="4"/>
        <v/>
      </c>
      <c r="E51" s="83" t="str">
        <f t="shared" si="13"/>
        <v/>
      </c>
      <c r="F51" s="84">
        <v>0</v>
      </c>
      <c r="G51" s="85" t="str">
        <f t="shared" si="1"/>
        <v>$0.00</v>
      </c>
      <c r="H51" s="85" t="str">
        <f t="shared" si="8"/>
        <v>$0.00</v>
      </c>
      <c r="I51" s="82"/>
      <c r="J51" s="86" t="str">
        <f t="shared" si="5"/>
        <v/>
      </c>
      <c r="K51" s="87" t="str">
        <f t="shared" si="9"/>
        <v/>
      </c>
      <c r="L51" s="84">
        <v>0</v>
      </c>
      <c r="M51" s="85" t="str">
        <f t="shared" si="2"/>
        <v>$0.00</v>
      </c>
      <c r="N51" s="85" t="str">
        <f t="shared" si="10"/>
        <v>$0.00</v>
      </c>
      <c r="O51" s="84">
        <v>0</v>
      </c>
      <c r="P51" s="85">
        <f t="shared" si="3"/>
        <v>0</v>
      </c>
      <c r="Q51" s="85">
        <f t="shared" si="6"/>
        <v>0</v>
      </c>
      <c r="R51" s="88">
        <f t="shared" si="11"/>
        <v>0</v>
      </c>
      <c r="S51" s="103">
        <f t="shared" si="12"/>
        <v>0</v>
      </c>
      <c r="T51" s="102" t="s">
        <v>321</v>
      </c>
    </row>
    <row r="52" spans="1:20" s="90" customFormat="1" ht="18" customHeight="1" x14ac:dyDescent="0.25">
      <c r="A52" s="80" t="s">
        <v>95</v>
      </c>
      <c r="B52" s="81"/>
      <c r="C52" s="82"/>
      <c r="D52" s="83" t="str">
        <f t="shared" si="4"/>
        <v/>
      </c>
      <c r="E52" s="83" t="str">
        <f t="shared" si="13"/>
        <v/>
      </c>
      <c r="F52" s="84">
        <v>0</v>
      </c>
      <c r="G52" s="85" t="str">
        <f t="shared" si="1"/>
        <v>$0.00</v>
      </c>
      <c r="H52" s="85" t="str">
        <f t="shared" si="8"/>
        <v>$0.00</v>
      </c>
      <c r="I52" s="82"/>
      <c r="J52" s="86" t="str">
        <f t="shared" si="5"/>
        <v/>
      </c>
      <c r="K52" s="87" t="str">
        <f t="shared" si="9"/>
        <v/>
      </c>
      <c r="L52" s="84">
        <v>0</v>
      </c>
      <c r="M52" s="85" t="str">
        <f t="shared" si="2"/>
        <v>$0.00</v>
      </c>
      <c r="N52" s="85" t="str">
        <f t="shared" si="10"/>
        <v>$0.00</v>
      </c>
      <c r="O52" s="84">
        <v>0</v>
      </c>
      <c r="P52" s="85">
        <f t="shared" si="3"/>
        <v>0</v>
      </c>
      <c r="Q52" s="85">
        <f t="shared" si="6"/>
        <v>0</v>
      </c>
      <c r="R52" s="88">
        <f t="shared" si="11"/>
        <v>0</v>
      </c>
      <c r="S52" s="103">
        <f t="shared" si="12"/>
        <v>0</v>
      </c>
      <c r="T52" s="102" t="s">
        <v>321</v>
      </c>
    </row>
    <row r="53" spans="1:20" s="90" customFormat="1" ht="18" customHeight="1" x14ac:dyDescent="0.25">
      <c r="A53" s="80" t="s">
        <v>96</v>
      </c>
      <c r="B53" s="81"/>
      <c r="C53" s="82"/>
      <c r="D53" s="83" t="str">
        <f t="shared" si="4"/>
        <v/>
      </c>
      <c r="E53" s="83" t="str">
        <f t="shared" si="13"/>
        <v/>
      </c>
      <c r="F53" s="84">
        <v>0</v>
      </c>
      <c r="G53" s="85" t="str">
        <f t="shared" si="1"/>
        <v>$0.00</v>
      </c>
      <c r="H53" s="85" t="str">
        <f t="shared" si="8"/>
        <v>$0.00</v>
      </c>
      <c r="I53" s="82"/>
      <c r="J53" s="86" t="str">
        <f t="shared" si="5"/>
        <v/>
      </c>
      <c r="K53" s="87" t="str">
        <f t="shared" si="9"/>
        <v/>
      </c>
      <c r="L53" s="84">
        <v>0</v>
      </c>
      <c r="M53" s="85" t="str">
        <f t="shared" si="2"/>
        <v>$0.00</v>
      </c>
      <c r="N53" s="85" t="str">
        <f t="shared" si="10"/>
        <v>$0.00</v>
      </c>
      <c r="O53" s="84">
        <v>0</v>
      </c>
      <c r="P53" s="85">
        <f t="shared" si="3"/>
        <v>0</v>
      </c>
      <c r="Q53" s="85">
        <f t="shared" si="6"/>
        <v>0</v>
      </c>
      <c r="R53" s="88">
        <f t="shared" si="11"/>
        <v>0</v>
      </c>
      <c r="S53" s="103">
        <f t="shared" si="12"/>
        <v>0</v>
      </c>
      <c r="T53" s="102" t="s">
        <v>321</v>
      </c>
    </row>
    <row r="54" spans="1:20" s="90" customFormat="1" ht="18" customHeight="1" x14ac:dyDescent="0.25">
      <c r="A54" s="80" t="s">
        <v>97</v>
      </c>
      <c r="B54" s="81"/>
      <c r="C54" s="82"/>
      <c r="D54" s="83" t="str">
        <f t="shared" si="4"/>
        <v/>
      </c>
      <c r="E54" s="83" t="str">
        <f t="shared" si="13"/>
        <v/>
      </c>
      <c r="F54" s="84">
        <v>0</v>
      </c>
      <c r="G54" s="85" t="str">
        <f t="shared" si="1"/>
        <v>$0.00</v>
      </c>
      <c r="H54" s="85" t="str">
        <f t="shared" si="8"/>
        <v>$0.00</v>
      </c>
      <c r="I54" s="82"/>
      <c r="J54" s="86" t="str">
        <f t="shared" si="5"/>
        <v/>
      </c>
      <c r="K54" s="87" t="str">
        <f t="shared" si="9"/>
        <v/>
      </c>
      <c r="L54" s="84">
        <v>0</v>
      </c>
      <c r="M54" s="85" t="str">
        <f t="shared" si="2"/>
        <v>$0.00</v>
      </c>
      <c r="N54" s="85" t="str">
        <f t="shared" si="10"/>
        <v>$0.00</v>
      </c>
      <c r="O54" s="84">
        <v>0</v>
      </c>
      <c r="P54" s="85">
        <f t="shared" si="3"/>
        <v>0</v>
      </c>
      <c r="Q54" s="85">
        <f t="shared" si="6"/>
        <v>0</v>
      </c>
      <c r="R54" s="88">
        <f t="shared" si="11"/>
        <v>0</v>
      </c>
      <c r="S54" s="103">
        <f t="shared" si="12"/>
        <v>0</v>
      </c>
      <c r="T54" s="102" t="s">
        <v>321</v>
      </c>
    </row>
    <row r="55" spans="1:20" s="90" customFormat="1" ht="18" customHeight="1" x14ac:dyDescent="0.25">
      <c r="A55" s="80" t="s">
        <v>98</v>
      </c>
      <c r="B55" s="81"/>
      <c r="C55" s="82"/>
      <c r="D55" s="83" t="str">
        <f t="shared" si="4"/>
        <v/>
      </c>
      <c r="E55" s="83" t="str">
        <f t="shared" si="13"/>
        <v/>
      </c>
      <c r="F55" s="84">
        <v>0</v>
      </c>
      <c r="G55" s="85" t="str">
        <f t="shared" si="1"/>
        <v>$0.00</v>
      </c>
      <c r="H55" s="85" t="str">
        <f t="shared" si="8"/>
        <v>$0.00</v>
      </c>
      <c r="I55" s="82"/>
      <c r="J55" s="86" t="str">
        <f t="shared" si="5"/>
        <v/>
      </c>
      <c r="K55" s="87" t="str">
        <f t="shared" si="9"/>
        <v/>
      </c>
      <c r="L55" s="84">
        <v>0</v>
      </c>
      <c r="M55" s="85" t="str">
        <f t="shared" si="2"/>
        <v>$0.00</v>
      </c>
      <c r="N55" s="85" t="str">
        <f t="shared" si="10"/>
        <v>$0.00</v>
      </c>
      <c r="O55" s="84">
        <v>0</v>
      </c>
      <c r="P55" s="85">
        <f t="shared" si="3"/>
        <v>0</v>
      </c>
      <c r="Q55" s="85">
        <f t="shared" si="6"/>
        <v>0</v>
      </c>
      <c r="R55" s="88">
        <f t="shared" si="11"/>
        <v>0</v>
      </c>
      <c r="S55" s="103">
        <f t="shared" si="12"/>
        <v>0</v>
      </c>
      <c r="T55" s="102" t="s">
        <v>321</v>
      </c>
    </row>
    <row r="56" spans="1:20" s="90" customFormat="1" ht="18" customHeight="1" x14ac:dyDescent="0.25">
      <c r="A56" s="80" t="s">
        <v>100</v>
      </c>
      <c r="B56" s="81"/>
      <c r="C56" s="82"/>
      <c r="D56" s="83" t="str">
        <f t="shared" si="4"/>
        <v/>
      </c>
      <c r="E56" s="83" t="str">
        <f t="shared" si="13"/>
        <v/>
      </c>
      <c r="F56" s="84">
        <v>0</v>
      </c>
      <c r="G56" s="85" t="str">
        <f t="shared" si="1"/>
        <v>$0.00</v>
      </c>
      <c r="H56" s="85" t="str">
        <f t="shared" si="8"/>
        <v>$0.00</v>
      </c>
      <c r="I56" s="82"/>
      <c r="J56" s="86" t="str">
        <f t="shared" si="5"/>
        <v/>
      </c>
      <c r="K56" s="87" t="str">
        <f t="shared" si="9"/>
        <v/>
      </c>
      <c r="L56" s="84">
        <v>0</v>
      </c>
      <c r="M56" s="85" t="str">
        <f t="shared" si="2"/>
        <v>$0.00</v>
      </c>
      <c r="N56" s="85" t="str">
        <f t="shared" si="10"/>
        <v>$0.00</v>
      </c>
      <c r="O56" s="84">
        <v>0</v>
      </c>
      <c r="P56" s="85">
        <f t="shared" si="3"/>
        <v>0</v>
      </c>
      <c r="Q56" s="85">
        <f t="shared" si="6"/>
        <v>0</v>
      </c>
      <c r="R56" s="88">
        <f t="shared" si="11"/>
        <v>0</v>
      </c>
      <c r="S56" s="103">
        <f t="shared" si="12"/>
        <v>0</v>
      </c>
      <c r="T56" s="102" t="s">
        <v>321</v>
      </c>
    </row>
    <row r="57" spans="1:20" s="90" customFormat="1" ht="18" customHeight="1" x14ac:dyDescent="0.25">
      <c r="A57" s="80" t="s">
        <v>101</v>
      </c>
      <c r="B57" s="81"/>
      <c r="C57" s="82"/>
      <c r="D57" s="83" t="str">
        <f t="shared" si="4"/>
        <v/>
      </c>
      <c r="E57" s="83" t="str">
        <f t="shared" si="13"/>
        <v/>
      </c>
      <c r="F57" s="84">
        <v>0</v>
      </c>
      <c r="G57" s="85" t="str">
        <f t="shared" si="1"/>
        <v>$0.00</v>
      </c>
      <c r="H57" s="85" t="str">
        <f t="shared" si="8"/>
        <v>$0.00</v>
      </c>
      <c r="I57" s="82"/>
      <c r="J57" s="86" t="str">
        <f t="shared" si="5"/>
        <v/>
      </c>
      <c r="K57" s="87" t="str">
        <f t="shared" si="9"/>
        <v/>
      </c>
      <c r="L57" s="84">
        <v>0</v>
      </c>
      <c r="M57" s="85" t="str">
        <f t="shared" si="2"/>
        <v>$0.00</v>
      </c>
      <c r="N57" s="85" t="str">
        <f t="shared" si="10"/>
        <v>$0.00</v>
      </c>
      <c r="O57" s="84">
        <v>0</v>
      </c>
      <c r="P57" s="85">
        <f t="shared" si="3"/>
        <v>0</v>
      </c>
      <c r="Q57" s="85">
        <f t="shared" si="6"/>
        <v>0</v>
      </c>
      <c r="R57" s="88">
        <f t="shared" si="11"/>
        <v>0</v>
      </c>
      <c r="S57" s="103">
        <f t="shared" si="12"/>
        <v>0</v>
      </c>
      <c r="T57" s="102" t="s">
        <v>321</v>
      </c>
    </row>
    <row r="58" spans="1:20" s="90" customFormat="1" ht="18" customHeight="1" x14ac:dyDescent="0.25">
      <c r="A58" s="80" t="s">
        <v>102</v>
      </c>
      <c r="B58" s="81"/>
      <c r="C58" s="82"/>
      <c r="D58" s="83" t="str">
        <f t="shared" si="4"/>
        <v/>
      </c>
      <c r="E58" s="83" t="str">
        <f t="shared" si="13"/>
        <v/>
      </c>
      <c r="F58" s="84">
        <v>0</v>
      </c>
      <c r="G58" s="85" t="str">
        <f t="shared" si="1"/>
        <v>$0.00</v>
      </c>
      <c r="H58" s="85" t="str">
        <f t="shared" si="8"/>
        <v>$0.00</v>
      </c>
      <c r="I58" s="82"/>
      <c r="J58" s="86" t="str">
        <f t="shared" si="5"/>
        <v/>
      </c>
      <c r="K58" s="87" t="str">
        <f t="shared" si="9"/>
        <v/>
      </c>
      <c r="L58" s="84">
        <v>0</v>
      </c>
      <c r="M58" s="85" t="str">
        <f t="shared" si="2"/>
        <v>$0.00</v>
      </c>
      <c r="N58" s="85" t="str">
        <f t="shared" si="10"/>
        <v>$0.00</v>
      </c>
      <c r="O58" s="84">
        <v>0</v>
      </c>
      <c r="P58" s="85">
        <f t="shared" si="3"/>
        <v>0</v>
      </c>
      <c r="Q58" s="85">
        <f t="shared" si="6"/>
        <v>0</v>
      </c>
      <c r="R58" s="88">
        <f t="shared" si="11"/>
        <v>0</v>
      </c>
      <c r="S58" s="103">
        <f t="shared" si="12"/>
        <v>0</v>
      </c>
      <c r="T58" s="102" t="s">
        <v>321</v>
      </c>
    </row>
    <row r="59" spans="1:20" s="90" customFormat="1" ht="18" customHeight="1" x14ac:dyDescent="0.25">
      <c r="A59" s="80" t="s">
        <v>103</v>
      </c>
      <c r="B59" s="81"/>
      <c r="C59" s="82"/>
      <c r="D59" s="83" t="str">
        <f t="shared" si="4"/>
        <v/>
      </c>
      <c r="E59" s="83" t="str">
        <f t="shared" si="13"/>
        <v/>
      </c>
      <c r="F59" s="84">
        <v>0</v>
      </c>
      <c r="G59" s="85" t="str">
        <f t="shared" si="1"/>
        <v>$0.00</v>
      </c>
      <c r="H59" s="85" t="str">
        <f t="shared" si="8"/>
        <v>$0.00</v>
      </c>
      <c r="I59" s="82"/>
      <c r="J59" s="86" t="str">
        <f t="shared" si="5"/>
        <v/>
      </c>
      <c r="K59" s="87" t="str">
        <f t="shared" si="9"/>
        <v/>
      </c>
      <c r="L59" s="84">
        <v>0</v>
      </c>
      <c r="M59" s="85" t="str">
        <f t="shared" si="2"/>
        <v>$0.00</v>
      </c>
      <c r="N59" s="85" t="str">
        <f t="shared" si="10"/>
        <v>$0.00</v>
      </c>
      <c r="O59" s="84">
        <v>0</v>
      </c>
      <c r="P59" s="85">
        <f t="shared" si="3"/>
        <v>0</v>
      </c>
      <c r="Q59" s="85">
        <f t="shared" si="6"/>
        <v>0</v>
      </c>
      <c r="R59" s="88">
        <f t="shared" si="11"/>
        <v>0</v>
      </c>
      <c r="S59" s="103">
        <f t="shared" si="12"/>
        <v>0</v>
      </c>
      <c r="T59" s="102" t="s">
        <v>321</v>
      </c>
    </row>
    <row r="60" spans="1:20" s="90" customFormat="1" ht="18" customHeight="1" x14ac:dyDescent="0.25">
      <c r="A60" s="80" t="s">
        <v>104</v>
      </c>
      <c r="B60" s="81"/>
      <c r="C60" s="82"/>
      <c r="D60" s="83" t="str">
        <f t="shared" si="4"/>
        <v/>
      </c>
      <c r="E60" s="83" t="str">
        <f t="shared" si="13"/>
        <v/>
      </c>
      <c r="F60" s="84">
        <v>0</v>
      </c>
      <c r="G60" s="85" t="str">
        <f t="shared" si="1"/>
        <v>$0.00</v>
      </c>
      <c r="H60" s="85" t="str">
        <f t="shared" si="8"/>
        <v>$0.00</v>
      </c>
      <c r="I60" s="82"/>
      <c r="J60" s="86" t="str">
        <f t="shared" si="5"/>
        <v/>
      </c>
      <c r="K60" s="87" t="str">
        <f t="shared" si="9"/>
        <v/>
      </c>
      <c r="L60" s="84">
        <v>0</v>
      </c>
      <c r="M60" s="85" t="str">
        <f t="shared" si="2"/>
        <v>$0.00</v>
      </c>
      <c r="N60" s="85" t="str">
        <f t="shared" si="10"/>
        <v>$0.00</v>
      </c>
      <c r="O60" s="84">
        <v>0</v>
      </c>
      <c r="P60" s="85">
        <f t="shared" si="3"/>
        <v>0</v>
      </c>
      <c r="Q60" s="85">
        <f t="shared" si="6"/>
        <v>0</v>
      </c>
      <c r="R60" s="88">
        <f t="shared" si="11"/>
        <v>0</v>
      </c>
      <c r="S60" s="103">
        <f t="shared" si="12"/>
        <v>0</v>
      </c>
      <c r="T60" s="102" t="s">
        <v>321</v>
      </c>
    </row>
    <row r="61" spans="1:20" s="90" customFormat="1" ht="18" customHeight="1" x14ac:dyDescent="0.25">
      <c r="A61" s="80" t="s">
        <v>105</v>
      </c>
      <c r="B61" s="81"/>
      <c r="C61" s="82"/>
      <c r="D61" s="83" t="str">
        <f t="shared" si="4"/>
        <v/>
      </c>
      <c r="E61" s="83" t="str">
        <f t="shared" si="13"/>
        <v/>
      </c>
      <c r="F61" s="84">
        <v>0</v>
      </c>
      <c r="G61" s="85" t="str">
        <f t="shared" si="1"/>
        <v>$0.00</v>
      </c>
      <c r="H61" s="85" t="str">
        <f t="shared" si="8"/>
        <v>$0.00</v>
      </c>
      <c r="I61" s="82"/>
      <c r="J61" s="86" t="str">
        <f t="shared" si="5"/>
        <v/>
      </c>
      <c r="K61" s="87" t="str">
        <f t="shared" si="9"/>
        <v/>
      </c>
      <c r="L61" s="84">
        <v>0</v>
      </c>
      <c r="M61" s="85" t="str">
        <f t="shared" si="2"/>
        <v>$0.00</v>
      </c>
      <c r="N61" s="85" t="str">
        <f t="shared" si="10"/>
        <v>$0.00</v>
      </c>
      <c r="O61" s="84">
        <v>0</v>
      </c>
      <c r="P61" s="85">
        <f t="shared" si="3"/>
        <v>0</v>
      </c>
      <c r="Q61" s="85">
        <f t="shared" si="6"/>
        <v>0</v>
      </c>
      <c r="R61" s="88">
        <f t="shared" si="11"/>
        <v>0</v>
      </c>
      <c r="S61" s="103">
        <f t="shared" si="12"/>
        <v>0</v>
      </c>
      <c r="T61" s="102" t="s">
        <v>321</v>
      </c>
    </row>
    <row r="62" spans="1:20" s="90" customFormat="1" ht="18" customHeight="1" x14ac:dyDescent="0.25">
      <c r="A62" s="80" t="s">
        <v>106</v>
      </c>
      <c r="B62" s="81"/>
      <c r="C62" s="82"/>
      <c r="D62" s="83" t="str">
        <f t="shared" si="4"/>
        <v/>
      </c>
      <c r="E62" s="83" t="str">
        <f t="shared" si="13"/>
        <v/>
      </c>
      <c r="F62" s="84">
        <v>0</v>
      </c>
      <c r="G62" s="85" t="str">
        <f t="shared" si="1"/>
        <v>$0.00</v>
      </c>
      <c r="H62" s="85" t="str">
        <f t="shared" si="8"/>
        <v>$0.00</v>
      </c>
      <c r="I62" s="82"/>
      <c r="J62" s="86" t="str">
        <f t="shared" si="5"/>
        <v/>
      </c>
      <c r="K62" s="87" t="str">
        <f t="shared" si="9"/>
        <v/>
      </c>
      <c r="L62" s="84">
        <v>0</v>
      </c>
      <c r="M62" s="85" t="str">
        <f t="shared" si="2"/>
        <v>$0.00</v>
      </c>
      <c r="N62" s="85" t="str">
        <f t="shared" si="10"/>
        <v>$0.00</v>
      </c>
      <c r="O62" s="84">
        <v>0</v>
      </c>
      <c r="P62" s="85">
        <f t="shared" si="3"/>
        <v>0</v>
      </c>
      <c r="Q62" s="85">
        <f t="shared" si="6"/>
        <v>0</v>
      </c>
      <c r="R62" s="88">
        <f t="shared" si="11"/>
        <v>0</v>
      </c>
      <c r="S62" s="103">
        <f t="shared" si="12"/>
        <v>0</v>
      </c>
      <c r="T62" s="102" t="s">
        <v>321</v>
      </c>
    </row>
    <row r="63" spans="1:20" s="90" customFormat="1" ht="18" customHeight="1" x14ac:dyDescent="0.25">
      <c r="A63" s="80" t="s">
        <v>107</v>
      </c>
      <c r="B63" s="81"/>
      <c r="C63" s="82"/>
      <c r="D63" s="83" t="str">
        <f t="shared" si="4"/>
        <v/>
      </c>
      <c r="E63" s="83" t="str">
        <f t="shared" si="13"/>
        <v/>
      </c>
      <c r="F63" s="84">
        <v>0</v>
      </c>
      <c r="G63" s="85" t="str">
        <f t="shared" si="1"/>
        <v>$0.00</v>
      </c>
      <c r="H63" s="85" t="str">
        <f t="shared" si="8"/>
        <v>$0.00</v>
      </c>
      <c r="I63" s="82"/>
      <c r="J63" s="86" t="str">
        <f t="shared" si="5"/>
        <v/>
      </c>
      <c r="K63" s="87" t="str">
        <f t="shared" si="9"/>
        <v/>
      </c>
      <c r="L63" s="84">
        <v>0</v>
      </c>
      <c r="M63" s="85" t="str">
        <f t="shared" si="2"/>
        <v>$0.00</v>
      </c>
      <c r="N63" s="85" t="str">
        <f t="shared" si="10"/>
        <v>$0.00</v>
      </c>
      <c r="O63" s="84">
        <v>0</v>
      </c>
      <c r="P63" s="85">
        <f t="shared" si="3"/>
        <v>0</v>
      </c>
      <c r="Q63" s="85">
        <f t="shared" si="6"/>
        <v>0</v>
      </c>
      <c r="R63" s="88">
        <f t="shared" si="11"/>
        <v>0</v>
      </c>
      <c r="S63" s="103">
        <f t="shared" si="12"/>
        <v>0</v>
      </c>
      <c r="T63" s="102" t="s">
        <v>321</v>
      </c>
    </row>
    <row r="64" spans="1:20" s="90" customFormat="1" ht="18" customHeight="1" x14ac:dyDescent="0.25">
      <c r="A64" s="80" t="s">
        <v>108</v>
      </c>
      <c r="B64" s="81"/>
      <c r="C64" s="82"/>
      <c r="D64" s="83" t="str">
        <f t="shared" si="4"/>
        <v/>
      </c>
      <c r="E64" s="83" t="str">
        <f t="shared" si="13"/>
        <v/>
      </c>
      <c r="F64" s="84">
        <v>0</v>
      </c>
      <c r="G64" s="85" t="str">
        <f t="shared" si="1"/>
        <v>$0.00</v>
      </c>
      <c r="H64" s="85" t="str">
        <f t="shared" si="8"/>
        <v>$0.00</v>
      </c>
      <c r="I64" s="82"/>
      <c r="J64" s="86" t="str">
        <f t="shared" si="5"/>
        <v/>
      </c>
      <c r="K64" s="87" t="str">
        <f t="shared" si="9"/>
        <v/>
      </c>
      <c r="L64" s="84">
        <v>0</v>
      </c>
      <c r="M64" s="85" t="str">
        <f t="shared" si="2"/>
        <v>$0.00</v>
      </c>
      <c r="N64" s="85" t="str">
        <f t="shared" si="10"/>
        <v>$0.00</v>
      </c>
      <c r="O64" s="84">
        <v>0</v>
      </c>
      <c r="P64" s="85">
        <f t="shared" si="3"/>
        <v>0</v>
      </c>
      <c r="Q64" s="85">
        <f t="shared" si="6"/>
        <v>0</v>
      </c>
      <c r="R64" s="88">
        <f t="shared" si="11"/>
        <v>0</v>
      </c>
      <c r="S64" s="103">
        <f t="shared" si="12"/>
        <v>0</v>
      </c>
      <c r="T64" s="102" t="s">
        <v>321</v>
      </c>
    </row>
    <row r="65" spans="1:20" s="90" customFormat="1" ht="18" customHeight="1" x14ac:dyDescent="0.25">
      <c r="A65" s="80" t="s">
        <v>109</v>
      </c>
      <c r="B65" s="81"/>
      <c r="C65" s="82"/>
      <c r="D65" s="83" t="str">
        <f t="shared" si="4"/>
        <v/>
      </c>
      <c r="E65" s="83" t="str">
        <f t="shared" si="13"/>
        <v/>
      </c>
      <c r="F65" s="84">
        <v>0</v>
      </c>
      <c r="G65" s="85" t="str">
        <f t="shared" si="1"/>
        <v>$0.00</v>
      </c>
      <c r="H65" s="85" t="str">
        <f t="shared" si="8"/>
        <v>$0.00</v>
      </c>
      <c r="I65" s="82"/>
      <c r="J65" s="86" t="str">
        <f t="shared" si="5"/>
        <v/>
      </c>
      <c r="K65" s="87" t="str">
        <f t="shared" si="9"/>
        <v/>
      </c>
      <c r="L65" s="84">
        <v>0</v>
      </c>
      <c r="M65" s="85" t="str">
        <f t="shared" si="2"/>
        <v>$0.00</v>
      </c>
      <c r="N65" s="85" t="str">
        <f t="shared" si="10"/>
        <v>$0.00</v>
      </c>
      <c r="O65" s="84">
        <v>0</v>
      </c>
      <c r="P65" s="85">
        <f t="shared" si="3"/>
        <v>0</v>
      </c>
      <c r="Q65" s="85">
        <f t="shared" si="6"/>
        <v>0</v>
      </c>
      <c r="R65" s="88">
        <f t="shared" si="11"/>
        <v>0</v>
      </c>
      <c r="S65" s="103">
        <f t="shared" si="12"/>
        <v>0</v>
      </c>
      <c r="T65" s="102" t="s">
        <v>321</v>
      </c>
    </row>
    <row r="66" spans="1:20" s="90" customFormat="1" ht="18" customHeight="1" x14ac:dyDescent="0.25">
      <c r="A66" s="80" t="s">
        <v>110</v>
      </c>
      <c r="B66" s="81"/>
      <c r="C66" s="82"/>
      <c r="D66" s="83" t="str">
        <f t="shared" si="4"/>
        <v/>
      </c>
      <c r="E66" s="83" t="str">
        <f t="shared" si="13"/>
        <v/>
      </c>
      <c r="F66" s="84">
        <v>0</v>
      </c>
      <c r="G66" s="85" t="str">
        <f t="shared" si="1"/>
        <v>$0.00</v>
      </c>
      <c r="H66" s="85" t="str">
        <f t="shared" si="8"/>
        <v>$0.00</v>
      </c>
      <c r="I66" s="82"/>
      <c r="J66" s="86" t="str">
        <f t="shared" si="5"/>
        <v/>
      </c>
      <c r="K66" s="87" t="str">
        <f t="shared" si="9"/>
        <v/>
      </c>
      <c r="L66" s="84">
        <v>0</v>
      </c>
      <c r="M66" s="85" t="str">
        <f t="shared" si="2"/>
        <v>$0.00</v>
      </c>
      <c r="N66" s="85" t="str">
        <f t="shared" si="10"/>
        <v>$0.00</v>
      </c>
      <c r="O66" s="84">
        <v>0</v>
      </c>
      <c r="P66" s="85">
        <f t="shared" si="3"/>
        <v>0</v>
      </c>
      <c r="Q66" s="85">
        <f t="shared" si="6"/>
        <v>0</v>
      </c>
      <c r="R66" s="88">
        <f t="shared" si="11"/>
        <v>0</v>
      </c>
      <c r="S66" s="103">
        <f t="shared" si="12"/>
        <v>0</v>
      </c>
      <c r="T66" s="102" t="s">
        <v>321</v>
      </c>
    </row>
    <row r="67" spans="1:20" s="90" customFormat="1" ht="18" customHeight="1" x14ac:dyDescent="0.25">
      <c r="A67" s="80" t="s">
        <v>111</v>
      </c>
      <c r="B67" s="81"/>
      <c r="C67" s="82"/>
      <c r="D67" s="83" t="str">
        <f t="shared" si="4"/>
        <v/>
      </c>
      <c r="E67" s="83" t="str">
        <f t="shared" si="13"/>
        <v/>
      </c>
      <c r="F67" s="84">
        <v>0</v>
      </c>
      <c r="G67" s="85" t="str">
        <f t="shared" si="1"/>
        <v>$0.00</v>
      </c>
      <c r="H67" s="85" t="str">
        <f t="shared" si="8"/>
        <v>$0.00</v>
      </c>
      <c r="I67" s="82"/>
      <c r="J67" s="86" t="str">
        <f t="shared" si="5"/>
        <v/>
      </c>
      <c r="K67" s="87" t="str">
        <f t="shared" si="9"/>
        <v/>
      </c>
      <c r="L67" s="84">
        <v>0</v>
      </c>
      <c r="M67" s="85" t="str">
        <f t="shared" si="2"/>
        <v>$0.00</v>
      </c>
      <c r="N67" s="85" t="str">
        <f t="shared" si="10"/>
        <v>$0.00</v>
      </c>
      <c r="O67" s="84">
        <v>0</v>
      </c>
      <c r="P67" s="85">
        <f t="shared" si="3"/>
        <v>0</v>
      </c>
      <c r="Q67" s="85">
        <f t="shared" si="6"/>
        <v>0</v>
      </c>
      <c r="R67" s="88">
        <f t="shared" si="11"/>
        <v>0</v>
      </c>
      <c r="S67" s="103">
        <f t="shared" si="12"/>
        <v>0</v>
      </c>
      <c r="T67" s="102" t="s">
        <v>321</v>
      </c>
    </row>
    <row r="68" spans="1:20" s="90" customFormat="1" ht="18" customHeight="1" x14ac:dyDescent="0.25">
      <c r="A68" s="80" t="s">
        <v>112</v>
      </c>
      <c r="B68" s="81"/>
      <c r="C68" s="82"/>
      <c r="D68" s="83" t="str">
        <f t="shared" si="4"/>
        <v/>
      </c>
      <c r="E68" s="83" t="str">
        <f t="shared" si="13"/>
        <v/>
      </c>
      <c r="F68" s="84">
        <v>0</v>
      </c>
      <c r="G68" s="85" t="str">
        <f t="shared" si="1"/>
        <v>$0.00</v>
      </c>
      <c r="H68" s="85" t="str">
        <f t="shared" si="8"/>
        <v>$0.00</v>
      </c>
      <c r="I68" s="82"/>
      <c r="J68" s="86" t="str">
        <f t="shared" si="5"/>
        <v/>
      </c>
      <c r="K68" s="87" t="str">
        <f t="shared" si="9"/>
        <v/>
      </c>
      <c r="L68" s="84">
        <v>0</v>
      </c>
      <c r="M68" s="85" t="str">
        <f t="shared" si="2"/>
        <v>$0.00</v>
      </c>
      <c r="N68" s="85" t="str">
        <f t="shared" si="10"/>
        <v>$0.00</v>
      </c>
      <c r="O68" s="84">
        <v>0</v>
      </c>
      <c r="P68" s="85">
        <f t="shared" si="3"/>
        <v>0</v>
      </c>
      <c r="Q68" s="85">
        <f t="shared" si="6"/>
        <v>0</v>
      </c>
      <c r="R68" s="88">
        <f t="shared" si="11"/>
        <v>0</v>
      </c>
      <c r="S68" s="103">
        <f t="shared" si="12"/>
        <v>0</v>
      </c>
      <c r="T68" s="102" t="s">
        <v>321</v>
      </c>
    </row>
    <row r="69" spans="1:20" s="90" customFormat="1" ht="18" customHeight="1" x14ac:dyDescent="0.25">
      <c r="A69" s="80" t="s">
        <v>113</v>
      </c>
      <c r="B69" s="81"/>
      <c r="C69" s="82"/>
      <c r="D69" s="83" t="str">
        <f t="shared" si="4"/>
        <v/>
      </c>
      <c r="E69" s="83" t="str">
        <f t="shared" si="13"/>
        <v/>
      </c>
      <c r="F69" s="84">
        <v>0</v>
      </c>
      <c r="G69" s="85" t="str">
        <f t="shared" si="1"/>
        <v>$0.00</v>
      </c>
      <c r="H69" s="85" t="str">
        <f t="shared" si="8"/>
        <v>$0.00</v>
      </c>
      <c r="I69" s="82"/>
      <c r="J69" s="86" t="str">
        <f t="shared" si="5"/>
        <v/>
      </c>
      <c r="K69" s="87" t="str">
        <f t="shared" si="9"/>
        <v/>
      </c>
      <c r="L69" s="84">
        <v>0</v>
      </c>
      <c r="M69" s="85" t="str">
        <f t="shared" si="2"/>
        <v>$0.00</v>
      </c>
      <c r="N69" s="85" t="str">
        <f t="shared" si="10"/>
        <v>$0.00</v>
      </c>
      <c r="O69" s="84">
        <v>0</v>
      </c>
      <c r="P69" s="85">
        <f t="shared" si="3"/>
        <v>0</v>
      </c>
      <c r="Q69" s="85">
        <f t="shared" si="6"/>
        <v>0</v>
      </c>
      <c r="R69" s="88">
        <f t="shared" si="11"/>
        <v>0</v>
      </c>
      <c r="S69" s="103">
        <f t="shared" si="12"/>
        <v>0</v>
      </c>
      <c r="T69" s="102" t="s">
        <v>321</v>
      </c>
    </row>
    <row r="70" spans="1:20" s="90" customFormat="1" ht="18" customHeight="1" x14ac:dyDescent="0.25">
      <c r="A70" s="80" t="s">
        <v>114</v>
      </c>
      <c r="B70" s="81"/>
      <c r="C70" s="82"/>
      <c r="D70" s="83" t="str">
        <f t="shared" si="4"/>
        <v/>
      </c>
      <c r="E70" s="83" t="str">
        <f t="shared" si="13"/>
        <v/>
      </c>
      <c r="F70" s="84">
        <v>0</v>
      </c>
      <c r="G70" s="85" t="str">
        <f t="shared" ref="G70:G133" si="14">IF(E70="","$0.00",VLOOKUP(E70,EESP_RateChart,2,FALSE))</f>
        <v>$0.00</v>
      </c>
      <c r="H70" s="85" t="str">
        <f t="shared" si="8"/>
        <v>$0.00</v>
      </c>
      <c r="I70" s="82"/>
      <c r="J70" s="86" t="str">
        <f t="shared" si="5"/>
        <v/>
      </c>
      <c r="K70" s="87" t="str">
        <f t="shared" si="9"/>
        <v/>
      </c>
      <c r="L70" s="84">
        <v>0</v>
      </c>
      <c r="M70" s="85" t="str">
        <f t="shared" ref="M70:M133" si="15">IF(K70="","$0.00",VLOOKUP(K70,EESP_RateChart,2,FALSE))</f>
        <v>$0.00</v>
      </c>
      <c r="N70" s="85" t="str">
        <f t="shared" si="10"/>
        <v>$0.00</v>
      </c>
      <c r="O70" s="84">
        <v>0</v>
      </c>
      <c r="P70" s="85">
        <f t="shared" ref="P70:P133" si="16">VLOOKUP(O70,CH_RateChart2,2,FALSE)</f>
        <v>0</v>
      </c>
      <c r="Q70" s="85">
        <f t="shared" si="6"/>
        <v>0</v>
      </c>
      <c r="R70" s="88">
        <f t="shared" si="11"/>
        <v>0</v>
      </c>
      <c r="S70" s="103">
        <f t="shared" si="12"/>
        <v>0</v>
      </c>
      <c r="T70" s="102" t="s">
        <v>321</v>
      </c>
    </row>
    <row r="71" spans="1:20" s="90" customFormat="1" ht="18" customHeight="1" x14ac:dyDescent="0.25">
      <c r="A71" s="80" t="s">
        <v>115</v>
      </c>
      <c r="B71" s="81"/>
      <c r="C71" s="82"/>
      <c r="D71" s="83" t="str">
        <f t="shared" ref="D71:D134" si="17">IF(C71=0,"",DATEDIF(C71,$L$2,"y"))</f>
        <v/>
      </c>
      <c r="E71" s="83" t="str">
        <f t="shared" si="13"/>
        <v/>
      </c>
      <c r="F71" s="84">
        <v>0</v>
      </c>
      <c r="G71" s="85" t="str">
        <f t="shared" si="14"/>
        <v>$0.00</v>
      </c>
      <c r="H71" s="85" t="str">
        <f t="shared" si="8"/>
        <v>$0.00</v>
      </c>
      <c r="I71" s="82"/>
      <c r="J71" s="86" t="str">
        <f t="shared" ref="J71:J134" si="18">IF(I71=0,"",DATEDIF(I71,$L$2,"y"))</f>
        <v/>
      </c>
      <c r="K71" s="87" t="str">
        <f t="shared" si="9"/>
        <v/>
      </c>
      <c r="L71" s="84">
        <v>0</v>
      </c>
      <c r="M71" s="85" t="str">
        <f t="shared" si="15"/>
        <v>$0.00</v>
      </c>
      <c r="N71" s="85" t="str">
        <f t="shared" si="10"/>
        <v>$0.00</v>
      </c>
      <c r="O71" s="84">
        <v>0</v>
      </c>
      <c r="P71" s="85">
        <f t="shared" si="16"/>
        <v>0</v>
      </c>
      <c r="Q71" s="85">
        <f t="shared" ref="Q71:Q134" si="19">SUM(P71*(O71/1000))</f>
        <v>0</v>
      </c>
      <c r="R71" s="88">
        <f t="shared" si="11"/>
        <v>0</v>
      </c>
      <c r="S71" s="103">
        <f t="shared" si="12"/>
        <v>0</v>
      </c>
      <c r="T71" s="102" t="s">
        <v>321</v>
      </c>
    </row>
    <row r="72" spans="1:20" s="90" customFormat="1" ht="18" customHeight="1" x14ac:dyDescent="0.25">
      <c r="A72" s="80" t="s">
        <v>116</v>
      </c>
      <c r="B72" s="81"/>
      <c r="C72" s="82"/>
      <c r="D72" s="83" t="str">
        <f t="shared" si="17"/>
        <v/>
      </c>
      <c r="E72" s="83" t="str">
        <f t="shared" si="13"/>
        <v/>
      </c>
      <c r="F72" s="84">
        <v>0</v>
      </c>
      <c r="G72" s="85" t="str">
        <f t="shared" si="14"/>
        <v>$0.00</v>
      </c>
      <c r="H72" s="85" t="str">
        <f t="shared" ref="H72:H135" si="20">IF(E72="","$0.00",SUM(G72*(F72/1000)))</f>
        <v>$0.00</v>
      </c>
      <c r="I72" s="82"/>
      <c r="J72" s="86" t="str">
        <f t="shared" si="18"/>
        <v/>
      </c>
      <c r="K72" s="87" t="str">
        <f t="shared" ref="K72:K135" si="21">IF(J72&lt;25,"&lt;25",IF(J72&lt;30,"25-29",IF(J72&lt;35,"30-34",IF(J72&lt;40,"35-39",IF(J72&lt;45,"40-44",IF(J72&lt;50,"45-49",IF(J72&lt;55,"50-54",IF(J72&lt;60,"55-59",IF(J72&lt;65,"60-64",IF(J72&lt;70,"65-69",IF(J72&lt;75,"70-74",IF(J72&lt;50074,"75+",""))))))))))))</f>
        <v/>
      </c>
      <c r="L72" s="84">
        <v>0</v>
      </c>
      <c r="M72" s="85" t="str">
        <f t="shared" si="15"/>
        <v>$0.00</v>
      </c>
      <c r="N72" s="85" t="str">
        <f t="shared" ref="N72:N135" si="22">IF(K72="","$0.00",SUM(M72*(L72/1000)))</f>
        <v>$0.00</v>
      </c>
      <c r="O72" s="84">
        <v>0</v>
      </c>
      <c r="P72" s="85">
        <f t="shared" si="16"/>
        <v>0</v>
      </c>
      <c r="Q72" s="85">
        <f t="shared" si="19"/>
        <v>0</v>
      </c>
      <c r="R72" s="88">
        <f t="shared" ref="R72:R135" si="23">SUM(H72+N72+Q72)</f>
        <v>0</v>
      </c>
      <c r="S72" s="103">
        <f t="shared" si="12"/>
        <v>0</v>
      </c>
      <c r="T72" s="102" t="s">
        <v>321</v>
      </c>
    </row>
    <row r="73" spans="1:20" s="90" customFormat="1" ht="18" customHeight="1" x14ac:dyDescent="0.25">
      <c r="A73" s="80" t="s">
        <v>117</v>
      </c>
      <c r="B73" s="81"/>
      <c r="C73" s="82"/>
      <c r="D73" s="83" t="str">
        <f t="shared" si="17"/>
        <v/>
      </c>
      <c r="E73" s="83" t="str">
        <f t="shared" ref="E73:E136" si="24">IF(D73&lt;25,"&lt;25",IF(D73&lt;30,"25-29",IF(D73&lt;35,"30-34",IF(D73&lt;40,"35-39",IF(D73&lt;45,"40-44",IF(D73&lt;50,"45-49",IF(D73&lt;55,"50-54",IF(D73&lt;60,"55-59",IF(D73&lt;65,"60-64",IF(D73&lt;70,"65-69",IF(D73&lt;75,"70-74",IF(D73&lt;50074,"75+",""))))))))))))</f>
        <v/>
      </c>
      <c r="F73" s="84">
        <v>0</v>
      </c>
      <c r="G73" s="85" t="str">
        <f t="shared" si="14"/>
        <v>$0.00</v>
      </c>
      <c r="H73" s="85" t="str">
        <f t="shared" si="20"/>
        <v>$0.00</v>
      </c>
      <c r="I73" s="82"/>
      <c r="J73" s="86" t="str">
        <f t="shared" si="18"/>
        <v/>
      </c>
      <c r="K73" s="87" t="str">
        <f t="shared" si="21"/>
        <v/>
      </c>
      <c r="L73" s="84">
        <v>0</v>
      </c>
      <c r="M73" s="85" t="str">
        <f t="shared" si="15"/>
        <v>$0.00</v>
      </c>
      <c r="N73" s="85" t="str">
        <f t="shared" si="22"/>
        <v>$0.00</v>
      </c>
      <c r="O73" s="84">
        <v>0</v>
      </c>
      <c r="P73" s="85">
        <f t="shared" si="16"/>
        <v>0</v>
      </c>
      <c r="Q73" s="85">
        <f t="shared" si="19"/>
        <v>0</v>
      </c>
      <c r="R73" s="88">
        <f t="shared" si="23"/>
        <v>0</v>
      </c>
      <c r="S73" s="103">
        <f t="shared" ref="S73:S136" si="25">SUM(L73-F73)</f>
        <v>0</v>
      </c>
      <c r="T73" s="102" t="s">
        <v>321</v>
      </c>
    </row>
    <row r="74" spans="1:20" s="90" customFormat="1" ht="18" customHeight="1" x14ac:dyDescent="0.25">
      <c r="A74" s="80" t="s">
        <v>118</v>
      </c>
      <c r="B74" s="81"/>
      <c r="C74" s="82"/>
      <c r="D74" s="83" t="str">
        <f t="shared" si="17"/>
        <v/>
      </c>
      <c r="E74" s="83" t="str">
        <f t="shared" si="24"/>
        <v/>
      </c>
      <c r="F74" s="84">
        <v>0</v>
      </c>
      <c r="G74" s="85" t="str">
        <f t="shared" si="14"/>
        <v>$0.00</v>
      </c>
      <c r="H74" s="85" t="str">
        <f t="shared" si="20"/>
        <v>$0.00</v>
      </c>
      <c r="I74" s="82"/>
      <c r="J74" s="86" t="str">
        <f t="shared" si="18"/>
        <v/>
      </c>
      <c r="K74" s="87" t="str">
        <f t="shared" si="21"/>
        <v/>
      </c>
      <c r="L74" s="84">
        <v>0</v>
      </c>
      <c r="M74" s="85" t="str">
        <f t="shared" si="15"/>
        <v>$0.00</v>
      </c>
      <c r="N74" s="85" t="str">
        <f t="shared" si="22"/>
        <v>$0.00</v>
      </c>
      <c r="O74" s="84">
        <v>0</v>
      </c>
      <c r="P74" s="85">
        <f t="shared" si="16"/>
        <v>0</v>
      </c>
      <c r="Q74" s="85">
        <f t="shared" si="19"/>
        <v>0</v>
      </c>
      <c r="R74" s="88">
        <f t="shared" si="23"/>
        <v>0</v>
      </c>
      <c r="S74" s="103">
        <f t="shared" si="25"/>
        <v>0</v>
      </c>
      <c r="T74" s="102" t="s">
        <v>321</v>
      </c>
    </row>
    <row r="75" spans="1:20" s="90" customFormat="1" ht="18" customHeight="1" x14ac:dyDescent="0.25">
      <c r="A75" s="80" t="s">
        <v>119</v>
      </c>
      <c r="B75" s="81"/>
      <c r="C75" s="82"/>
      <c r="D75" s="83" t="str">
        <f t="shared" si="17"/>
        <v/>
      </c>
      <c r="E75" s="83" t="str">
        <f t="shared" si="24"/>
        <v/>
      </c>
      <c r="F75" s="84">
        <v>0</v>
      </c>
      <c r="G75" s="85" t="str">
        <f t="shared" si="14"/>
        <v>$0.00</v>
      </c>
      <c r="H75" s="85" t="str">
        <f t="shared" si="20"/>
        <v>$0.00</v>
      </c>
      <c r="I75" s="82"/>
      <c r="J75" s="86" t="str">
        <f t="shared" si="18"/>
        <v/>
      </c>
      <c r="K75" s="87" t="str">
        <f t="shared" si="21"/>
        <v/>
      </c>
      <c r="L75" s="84">
        <v>0</v>
      </c>
      <c r="M75" s="85" t="str">
        <f t="shared" si="15"/>
        <v>$0.00</v>
      </c>
      <c r="N75" s="85" t="str">
        <f t="shared" si="22"/>
        <v>$0.00</v>
      </c>
      <c r="O75" s="84">
        <v>0</v>
      </c>
      <c r="P75" s="85">
        <f t="shared" si="16"/>
        <v>0</v>
      </c>
      <c r="Q75" s="85">
        <f t="shared" si="19"/>
        <v>0</v>
      </c>
      <c r="R75" s="88">
        <f t="shared" si="23"/>
        <v>0</v>
      </c>
      <c r="S75" s="103">
        <f t="shared" si="25"/>
        <v>0</v>
      </c>
      <c r="T75" s="102" t="s">
        <v>321</v>
      </c>
    </row>
    <row r="76" spans="1:20" s="90" customFormat="1" ht="18" customHeight="1" x14ac:dyDescent="0.25">
      <c r="A76" s="80" t="s">
        <v>120</v>
      </c>
      <c r="B76" s="81"/>
      <c r="C76" s="82"/>
      <c r="D76" s="83" t="str">
        <f t="shared" si="17"/>
        <v/>
      </c>
      <c r="E76" s="83" t="str">
        <f t="shared" si="24"/>
        <v/>
      </c>
      <c r="F76" s="84">
        <v>0</v>
      </c>
      <c r="G76" s="85" t="str">
        <f t="shared" si="14"/>
        <v>$0.00</v>
      </c>
      <c r="H76" s="85" t="str">
        <f t="shared" si="20"/>
        <v>$0.00</v>
      </c>
      <c r="I76" s="82"/>
      <c r="J76" s="86" t="str">
        <f t="shared" si="18"/>
        <v/>
      </c>
      <c r="K76" s="87" t="str">
        <f t="shared" si="21"/>
        <v/>
      </c>
      <c r="L76" s="84">
        <v>0</v>
      </c>
      <c r="M76" s="85" t="str">
        <f t="shared" si="15"/>
        <v>$0.00</v>
      </c>
      <c r="N76" s="85" t="str">
        <f t="shared" si="22"/>
        <v>$0.00</v>
      </c>
      <c r="O76" s="84">
        <v>0</v>
      </c>
      <c r="P76" s="85">
        <f t="shared" si="16"/>
        <v>0</v>
      </c>
      <c r="Q76" s="85">
        <f t="shared" si="19"/>
        <v>0</v>
      </c>
      <c r="R76" s="88">
        <f t="shared" si="23"/>
        <v>0</v>
      </c>
      <c r="S76" s="103">
        <f t="shared" si="25"/>
        <v>0</v>
      </c>
      <c r="T76" s="102" t="s">
        <v>321</v>
      </c>
    </row>
    <row r="77" spans="1:20" s="90" customFormat="1" ht="18" customHeight="1" x14ac:dyDescent="0.25">
      <c r="A77" s="80" t="s">
        <v>121</v>
      </c>
      <c r="B77" s="81"/>
      <c r="C77" s="82"/>
      <c r="D77" s="83" t="str">
        <f t="shared" si="17"/>
        <v/>
      </c>
      <c r="E77" s="83" t="str">
        <f t="shared" si="24"/>
        <v/>
      </c>
      <c r="F77" s="84">
        <v>0</v>
      </c>
      <c r="G77" s="85" t="str">
        <f t="shared" si="14"/>
        <v>$0.00</v>
      </c>
      <c r="H77" s="85" t="str">
        <f t="shared" si="20"/>
        <v>$0.00</v>
      </c>
      <c r="I77" s="82"/>
      <c r="J77" s="86" t="str">
        <f t="shared" si="18"/>
        <v/>
      </c>
      <c r="K77" s="87" t="str">
        <f t="shared" si="21"/>
        <v/>
      </c>
      <c r="L77" s="84">
        <v>0</v>
      </c>
      <c r="M77" s="85" t="str">
        <f t="shared" si="15"/>
        <v>$0.00</v>
      </c>
      <c r="N77" s="85" t="str">
        <f t="shared" si="22"/>
        <v>$0.00</v>
      </c>
      <c r="O77" s="84">
        <v>0</v>
      </c>
      <c r="P77" s="85">
        <f t="shared" si="16"/>
        <v>0</v>
      </c>
      <c r="Q77" s="85">
        <f t="shared" si="19"/>
        <v>0</v>
      </c>
      <c r="R77" s="88">
        <f t="shared" si="23"/>
        <v>0</v>
      </c>
      <c r="S77" s="103">
        <f t="shared" si="25"/>
        <v>0</v>
      </c>
      <c r="T77" s="102" t="s">
        <v>321</v>
      </c>
    </row>
    <row r="78" spans="1:20" s="90" customFormat="1" ht="18" customHeight="1" x14ac:dyDescent="0.25">
      <c r="A78" s="80" t="s">
        <v>122</v>
      </c>
      <c r="B78" s="81"/>
      <c r="C78" s="82"/>
      <c r="D78" s="83" t="str">
        <f t="shared" si="17"/>
        <v/>
      </c>
      <c r="E78" s="83" t="str">
        <f t="shared" si="24"/>
        <v/>
      </c>
      <c r="F78" s="84">
        <v>0</v>
      </c>
      <c r="G78" s="85" t="str">
        <f t="shared" si="14"/>
        <v>$0.00</v>
      </c>
      <c r="H78" s="85" t="str">
        <f t="shared" si="20"/>
        <v>$0.00</v>
      </c>
      <c r="I78" s="82"/>
      <c r="J78" s="86" t="str">
        <f t="shared" si="18"/>
        <v/>
      </c>
      <c r="K78" s="87" t="str">
        <f t="shared" si="21"/>
        <v/>
      </c>
      <c r="L78" s="84">
        <v>0</v>
      </c>
      <c r="M78" s="85" t="str">
        <f t="shared" si="15"/>
        <v>$0.00</v>
      </c>
      <c r="N78" s="85" t="str">
        <f t="shared" si="22"/>
        <v>$0.00</v>
      </c>
      <c r="O78" s="84">
        <v>0</v>
      </c>
      <c r="P78" s="85">
        <f t="shared" si="16"/>
        <v>0</v>
      </c>
      <c r="Q78" s="85">
        <f t="shared" si="19"/>
        <v>0</v>
      </c>
      <c r="R78" s="88">
        <f t="shared" si="23"/>
        <v>0</v>
      </c>
      <c r="S78" s="103">
        <f t="shared" si="25"/>
        <v>0</v>
      </c>
      <c r="T78" s="102" t="s">
        <v>321</v>
      </c>
    </row>
    <row r="79" spans="1:20" s="90" customFormat="1" ht="18" customHeight="1" x14ac:dyDescent="0.25">
      <c r="A79" s="80" t="s">
        <v>123</v>
      </c>
      <c r="B79" s="81"/>
      <c r="C79" s="82"/>
      <c r="D79" s="83" t="str">
        <f t="shared" si="17"/>
        <v/>
      </c>
      <c r="E79" s="83" t="str">
        <f t="shared" si="24"/>
        <v/>
      </c>
      <c r="F79" s="84">
        <v>0</v>
      </c>
      <c r="G79" s="85" t="str">
        <f t="shared" si="14"/>
        <v>$0.00</v>
      </c>
      <c r="H79" s="85" t="str">
        <f t="shared" si="20"/>
        <v>$0.00</v>
      </c>
      <c r="I79" s="82"/>
      <c r="J79" s="86" t="str">
        <f t="shared" si="18"/>
        <v/>
      </c>
      <c r="K79" s="87" t="str">
        <f t="shared" si="21"/>
        <v/>
      </c>
      <c r="L79" s="84">
        <v>0</v>
      </c>
      <c r="M79" s="85" t="str">
        <f t="shared" si="15"/>
        <v>$0.00</v>
      </c>
      <c r="N79" s="85" t="str">
        <f t="shared" si="22"/>
        <v>$0.00</v>
      </c>
      <c r="O79" s="84">
        <v>0</v>
      </c>
      <c r="P79" s="85">
        <f t="shared" si="16"/>
        <v>0</v>
      </c>
      <c r="Q79" s="85">
        <f t="shared" si="19"/>
        <v>0</v>
      </c>
      <c r="R79" s="88">
        <f t="shared" si="23"/>
        <v>0</v>
      </c>
      <c r="S79" s="103">
        <f t="shared" si="25"/>
        <v>0</v>
      </c>
      <c r="T79" s="102" t="s">
        <v>321</v>
      </c>
    </row>
    <row r="80" spans="1:20" s="90" customFormat="1" ht="18" customHeight="1" x14ac:dyDescent="0.25">
      <c r="A80" s="80" t="s">
        <v>124</v>
      </c>
      <c r="B80" s="81"/>
      <c r="C80" s="82"/>
      <c r="D80" s="83" t="str">
        <f t="shared" si="17"/>
        <v/>
      </c>
      <c r="E80" s="83" t="str">
        <f t="shared" si="24"/>
        <v/>
      </c>
      <c r="F80" s="84">
        <v>0</v>
      </c>
      <c r="G80" s="85" t="str">
        <f t="shared" si="14"/>
        <v>$0.00</v>
      </c>
      <c r="H80" s="85" t="str">
        <f t="shared" si="20"/>
        <v>$0.00</v>
      </c>
      <c r="I80" s="82"/>
      <c r="J80" s="86" t="str">
        <f t="shared" si="18"/>
        <v/>
      </c>
      <c r="K80" s="87" t="str">
        <f t="shared" si="21"/>
        <v/>
      </c>
      <c r="L80" s="84">
        <v>0</v>
      </c>
      <c r="M80" s="85" t="str">
        <f t="shared" si="15"/>
        <v>$0.00</v>
      </c>
      <c r="N80" s="85" t="str">
        <f t="shared" si="22"/>
        <v>$0.00</v>
      </c>
      <c r="O80" s="84">
        <v>0</v>
      </c>
      <c r="P80" s="85">
        <f t="shared" si="16"/>
        <v>0</v>
      </c>
      <c r="Q80" s="85">
        <f t="shared" si="19"/>
        <v>0</v>
      </c>
      <c r="R80" s="88">
        <f t="shared" si="23"/>
        <v>0</v>
      </c>
      <c r="S80" s="103">
        <f t="shared" si="25"/>
        <v>0</v>
      </c>
      <c r="T80" s="102" t="s">
        <v>321</v>
      </c>
    </row>
    <row r="81" spans="1:20" s="90" customFormat="1" ht="18" customHeight="1" x14ac:dyDescent="0.25">
      <c r="A81" s="80" t="s">
        <v>125</v>
      </c>
      <c r="B81" s="81"/>
      <c r="C81" s="82"/>
      <c r="D81" s="83" t="str">
        <f t="shared" si="17"/>
        <v/>
      </c>
      <c r="E81" s="83" t="str">
        <f t="shared" si="24"/>
        <v/>
      </c>
      <c r="F81" s="84">
        <v>0</v>
      </c>
      <c r="G81" s="85" t="str">
        <f t="shared" si="14"/>
        <v>$0.00</v>
      </c>
      <c r="H81" s="85" t="str">
        <f t="shared" si="20"/>
        <v>$0.00</v>
      </c>
      <c r="I81" s="82"/>
      <c r="J81" s="86" t="str">
        <f t="shared" si="18"/>
        <v/>
      </c>
      <c r="K81" s="87" t="str">
        <f t="shared" si="21"/>
        <v/>
      </c>
      <c r="L81" s="84">
        <v>0</v>
      </c>
      <c r="M81" s="85" t="str">
        <f t="shared" si="15"/>
        <v>$0.00</v>
      </c>
      <c r="N81" s="85" t="str">
        <f t="shared" si="22"/>
        <v>$0.00</v>
      </c>
      <c r="O81" s="84">
        <v>0</v>
      </c>
      <c r="P81" s="85">
        <f t="shared" si="16"/>
        <v>0</v>
      </c>
      <c r="Q81" s="85">
        <f t="shared" si="19"/>
        <v>0</v>
      </c>
      <c r="R81" s="88">
        <f t="shared" si="23"/>
        <v>0</v>
      </c>
      <c r="S81" s="103">
        <f t="shared" si="25"/>
        <v>0</v>
      </c>
      <c r="T81" s="102" t="s">
        <v>321</v>
      </c>
    </row>
    <row r="82" spans="1:20" s="90" customFormat="1" ht="18" customHeight="1" x14ac:dyDescent="0.25">
      <c r="A82" s="80" t="s">
        <v>126</v>
      </c>
      <c r="B82" s="81"/>
      <c r="C82" s="82"/>
      <c r="D82" s="83" t="str">
        <f t="shared" si="17"/>
        <v/>
      </c>
      <c r="E82" s="83" t="str">
        <f t="shared" si="24"/>
        <v/>
      </c>
      <c r="F82" s="84">
        <v>0</v>
      </c>
      <c r="G82" s="85" t="str">
        <f t="shared" si="14"/>
        <v>$0.00</v>
      </c>
      <c r="H82" s="85" t="str">
        <f t="shared" si="20"/>
        <v>$0.00</v>
      </c>
      <c r="I82" s="82"/>
      <c r="J82" s="86" t="str">
        <f t="shared" si="18"/>
        <v/>
      </c>
      <c r="K82" s="87" t="str">
        <f t="shared" si="21"/>
        <v/>
      </c>
      <c r="L82" s="84">
        <v>0</v>
      </c>
      <c r="M82" s="85" t="str">
        <f t="shared" si="15"/>
        <v>$0.00</v>
      </c>
      <c r="N82" s="85" t="str">
        <f t="shared" si="22"/>
        <v>$0.00</v>
      </c>
      <c r="O82" s="84">
        <v>0</v>
      </c>
      <c r="P82" s="85">
        <f t="shared" si="16"/>
        <v>0</v>
      </c>
      <c r="Q82" s="85">
        <f t="shared" si="19"/>
        <v>0</v>
      </c>
      <c r="R82" s="88">
        <f t="shared" si="23"/>
        <v>0</v>
      </c>
      <c r="S82" s="103">
        <f t="shared" si="25"/>
        <v>0</v>
      </c>
      <c r="T82" s="102" t="s">
        <v>321</v>
      </c>
    </row>
    <row r="83" spans="1:20" s="90" customFormat="1" ht="18" customHeight="1" x14ac:dyDescent="0.25">
      <c r="A83" s="80" t="s">
        <v>127</v>
      </c>
      <c r="B83" s="81"/>
      <c r="C83" s="82"/>
      <c r="D83" s="83" t="str">
        <f t="shared" si="17"/>
        <v/>
      </c>
      <c r="E83" s="83" t="str">
        <f t="shared" si="24"/>
        <v/>
      </c>
      <c r="F83" s="84">
        <v>0</v>
      </c>
      <c r="G83" s="85" t="str">
        <f t="shared" si="14"/>
        <v>$0.00</v>
      </c>
      <c r="H83" s="85" t="str">
        <f t="shared" si="20"/>
        <v>$0.00</v>
      </c>
      <c r="I83" s="82"/>
      <c r="J83" s="86" t="str">
        <f t="shared" si="18"/>
        <v/>
      </c>
      <c r="K83" s="87" t="str">
        <f t="shared" si="21"/>
        <v/>
      </c>
      <c r="L83" s="84">
        <v>0</v>
      </c>
      <c r="M83" s="85" t="str">
        <f t="shared" si="15"/>
        <v>$0.00</v>
      </c>
      <c r="N83" s="85" t="str">
        <f t="shared" si="22"/>
        <v>$0.00</v>
      </c>
      <c r="O83" s="84">
        <v>0</v>
      </c>
      <c r="P83" s="85">
        <f t="shared" si="16"/>
        <v>0</v>
      </c>
      <c r="Q83" s="85">
        <f t="shared" si="19"/>
        <v>0</v>
      </c>
      <c r="R83" s="88">
        <f t="shared" si="23"/>
        <v>0</v>
      </c>
      <c r="S83" s="103">
        <f t="shared" si="25"/>
        <v>0</v>
      </c>
      <c r="T83" s="102" t="s">
        <v>321</v>
      </c>
    </row>
    <row r="84" spans="1:20" s="90" customFormat="1" ht="18" customHeight="1" x14ac:dyDescent="0.25">
      <c r="A84" s="80" t="s">
        <v>128</v>
      </c>
      <c r="B84" s="81"/>
      <c r="C84" s="82"/>
      <c r="D84" s="83" t="str">
        <f t="shared" si="17"/>
        <v/>
      </c>
      <c r="E84" s="83" t="str">
        <f t="shared" si="24"/>
        <v/>
      </c>
      <c r="F84" s="84">
        <v>0</v>
      </c>
      <c r="G84" s="85" t="str">
        <f t="shared" si="14"/>
        <v>$0.00</v>
      </c>
      <c r="H84" s="85" t="str">
        <f t="shared" si="20"/>
        <v>$0.00</v>
      </c>
      <c r="I84" s="82"/>
      <c r="J84" s="86" t="str">
        <f t="shared" si="18"/>
        <v/>
      </c>
      <c r="K84" s="87" t="str">
        <f t="shared" si="21"/>
        <v/>
      </c>
      <c r="L84" s="84">
        <v>0</v>
      </c>
      <c r="M84" s="85" t="str">
        <f t="shared" si="15"/>
        <v>$0.00</v>
      </c>
      <c r="N84" s="85" t="str">
        <f t="shared" si="22"/>
        <v>$0.00</v>
      </c>
      <c r="O84" s="84">
        <v>0</v>
      </c>
      <c r="P84" s="85">
        <f t="shared" si="16"/>
        <v>0</v>
      </c>
      <c r="Q84" s="85">
        <f t="shared" si="19"/>
        <v>0</v>
      </c>
      <c r="R84" s="88">
        <f t="shared" si="23"/>
        <v>0</v>
      </c>
      <c r="S84" s="103">
        <f t="shared" si="25"/>
        <v>0</v>
      </c>
      <c r="T84" s="102" t="s">
        <v>321</v>
      </c>
    </row>
    <row r="85" spans="1:20" s="90" customFormat="1" ht="18" customHeight="1" x14ac:dyDescent="0.25">
      <c r="A85" s="80" t="s">
        <v>129</v>
      </c>
      <c r="B85" s="81"/>
      <c r="C85" s="82"/>
      <c r="D85" s="83" t="str">
        <f t="shared" si="17"/>
        <v/>
      </c>
      <c r="E85" s="83" t="str">
        <f t="shared" si="24"/>
        <v/>
      </c>
      <c r="F85" s="84">
        <v>0</v>
      </c>
      <c r="G85" s="85" t="str">
        <f t="shared" si="14"/>
        <v>$0.00</v>
      </c>
      <c r="H85" s="85" t="str">
        <f t="shared" si="20"/>
        <v>$0.00</v>
      </c>
      <c r="I85" s="82"/>
      <c r="J85" s="86" t="str">
        <f t="shared" si="18"/>
        <v/>
      </c>
      <c r="K85" s="87" t="str">
        <f t="shared" si="21"/>
        <v/>
      </c>
      <c r="L85" s="84">
        <v>0</v>
      </c>
      <c r="M85" s="85" t="str">
        <f t="shared" si="15"/>
        <v>$0.00</v>
      </c>
      <c r="N85" s="85" t="str">
        <f t="shared" si="22"/>
        <v>$0.00</v>
      </c>
      <c r="O85" s="84">
        <v>0</v>
      </c>
      <c r="P85" s="85">
        <f t="shared" si="16"/>
        <v>0</v>
      </c>
      <c r="Q85" s="85">
        <f t="shared" si="19"/>
        <v>0</v>
      </c>
      <c r="R85" s="88">
        <f t="shared" si="23"/>
        <v>0</v>
      </c>
      <c r="S85" s="103">
        <f t="shared" si="25"/>
        <v>0</v>
      </c>
      <c r="T85" s="102" t="s">
        <v>321</v>
      </c>
    </row>
    <row r="86" spans="1:20" s="90" customFormat="1" ht="18" customHeight="1" x14ac:dyDescent="0.25">
      <c r="A86" s="80" t="s">
        <v>130</v>
      </c>
      <c r="B86" s="81"/>
      <c r="C86" s="82"/>
      <c r="D86" s="83" t="str">
        <f t="shared" si="17"/>
        <v/>
      </c>
      <c r="E86" s="83" t="str">
        <f t="shared" si="24"/>
        <v/>
      </c>
      <c r="F86" s="84">
        <v>0</v>
      </c>
      <c r="G86" s="85" t="str">
        <f t="shared" si="14"/>
        <v>$0.00</v>
      </c>
      <c r="H86" s="85" t="str">
        <f t="shared" si="20"/>
        <v>$0.00</v>
      </c>
      <c r="I86" s="82"/>
      <c r="J86" s="86" t="str">
        <f t="shared" si="18"/>
        <v/>
      </c>
      <c r="K86" s="87" t="str">
        <f t="shared" si="21"/>
        <v/>
      </c>
      <c r="L86" s="84">
        <v>0</v>
      </c>
      <c r="M86" s="85" t="str">
        <f t="shared" si="15"/>
        <v>$0.00</v>
      </c>
      <c r="N86" s="85" t="str">
        <f t="shared" si="22"/>
        <v>$0.00</v>
      </c>
      <c r="O86" s="84">
        <v>0</v>
      </c>
      <c r="P86" s="85">
        <f t="shared" si="16"/>
        <v>0</v>
      </c>
      <c r="Q86" s="85">
        <f t="shared" si="19"/>
        <v>0</v>
      </c>
      <c r="R86" s="88">
        <f t="shared" si="23"/>
        <v>0</v>
      </c>
      <c r="S86" s="103">
        <f t="shared" si="25"/>
        <v>0</v>
      </c>
      <c r="T86" s="102" t="s">
        <v>321</v>
      </c>
    </row>
    <row r="87" spans="1:20" s="90" customFormat="1" ht="18" customHeight="1" x14ac:dyDescent="0.25">
      <c r="A87" s="80" t="s">
        <v>131</v>
      </c>
      <c r="B87" s="81"/>
      <c r="C87" s="82"/>
      <c r="D87" s="83" t="str">
        <f t="shared" si="17"/>
        <v/>
      </c>
      <c r="E87" s="83" t="str">
        <f t="shared" si="24"/>
        <v/>
      </c>
      <c r="F87" s="84">
        <v>0</v>
      </c>
      <c r="G87" s="85" t="str">
        <f t="shared" si="14"/>
        <v>$0.00</v>
      </c>
      <c r="H87" s="85" t="str">
        <f t="shared" si="20"/>
        <v>$0.00</v>
      </c>
      <c r="I87" s="82"/>
      <c r="J87" s="86" t="str">
        <f t="shared" si="18"/>
        <v/>
      </c>
      <c r="K87" s="87" t="str">
        <f t="shared" si="21"/>
        <v/>
      </c>
      <c r="L87" s="84">
        <v>0</v>
      </c>
      <c r="M87" s="85" t="str">
        <f t="shared" si="15"/>
        <v>$0.00</v>
      </c>
      <c r="N87" s="85" t="str">
        <f t="shared" si="22"/>
        <v>$0.00</v>
      </c>
      <c r="O87" s="84">
        <v>0</v>
      </c>
      <c r="P87" s="85">
        <f t="shared" si="16"/>
        <v>0</v>
      </c>
      <c r="Q87" s="85">
        <f t="shared" si="19"/>
        <v>0</v>
      </c>
      <c r="R87" s="88">
        <f t="shared" si="23"/>
        <v>0</v>
      </c>
      <c r="S87" s="103">
        <f t="shared" si="25"/>
        <v>0</v>
      </c>
      <c r="T87" s="102" t="s">
        <v>321</v>
      </c>
    </row>
    <row r="88" spans="1:20" s="90" customFormat="1" ht="18" customHeight="1" x14ac:dyDescent="0.25">
      <c r="A88" s="80" t="s">
        <v>132</v>
      </c>
      <c r="B88" s="81"/>
      <c r="C88" s="82"/>
      <c r="D88" s="83" t="str">
        <f t="shared" si="17"/>
        <v/>
      </c>
      <c r="E88" s="83" t="str">
        <f t="shared" si="24"/>
        <v/>
      </c>
      <c r="F88" s="84">
        <v>0</v>
      </c>
      <c r="G88" s="85" t="str">
        <f t="shared" si="14"/>
        <v>$0.00</v>
      </c>
      <c r="H88" s="85" t="str">
        <f t="shared" si="20"/>
        <v>$0.00</v>
      </c>
      <c r="I88" s="82"/>
      <c r="J88" s="86" t="str">
        <f t="shared" si="18"/>
        <v/>
      </c>
      <c r="K88" s="87" t="str">
        <f t="shared" si="21"/>
        <v/>
      </c>
      <c r="L88" s="84">
        <v>0</v>
      </c>
      <c r="M88" s="85" t="str">
        <f t="shared" si="15"/>
        <v>$0.00</v>
      </c>
      <c r="N88" s="85" t="str">
        <f t="shared" si="22"/>
        <v>$0.00</v>
      </c>
      <c r="O88" s="84">
        <v>0</v>
      </c>
      <c r="P88" s="85">
        <f t="shared" si="16"/>
        <v>0</v>
      </c>
      <c r="Q88" s="85">
        <f t="shared" si="19"/>
        <v>0</v>
      </c>
      <c r="R88" s="88">
        <f t="shared" si="23"/>
        <v>0</v>
      </c>
      <c r="S88" s="103">
        <f t="shared" si="25"/>
        <v>0</v>
      </c>
      <c r="T88" s="102" t="s">
        <v>321</v>
      </c>
    </row>
    <row r="89" spans="1:20" s="90" customFormat="1" ht="18" customHeight="1" x14ac:dyDescent="0.25">
      <c r="A89" s="80" t="s">
        <v>133</v>
      </c>
      <c r="B89" s="81"/>
      <c r="C89" s="82"/>
      <c r="D89" s="83" t="str">
        <f t="shared" si="17"/>
        <v/>
      </c>
      <c r="E89" s="83" t="str">
        <f t="shared" si="24"/>
        <v/>
      </c>
      <c r="F89" s="84">
        <v>0</v>
      </c>
      <c r="G89" s="85" t="str">
        <f t="shared" si="14"/>
        <v>$0.00</v>
      </c>
      <c r="H89" s="85" t="str">
        <f t="shared" si="20"/>
        <v>$0.00</v>
      </c>
      <c r="I89" s="82"/>
      <c r="J89" s="86" t="str">
        <f t="shared" si="18"/>
        <v/>
      </c>
      <c r="K89" s="87" t="str">
        <f t="shared" si="21"/>
        <v/>
      </c>
      <c r="L89" s="84">
        <v>0</v>
      </c>
      <c r="M89" s="85" t="str">
        <f t="shared" si="15"/>
        <v>$0.00</v>
      </c>
      <c r="N89" s="85" t="str">
        <f t="shared" si="22"/>
        <v>$0.00</v>
      </c>
      <c r="O89" s="84">
        <v>0</v>
      </c>
      <c r="P89" s="85">
        <f t="shared" si="16"/>
        <v>0</v>
      </c>
      <c r="Q89" s="85">
        <f t="shared" si="19"/>
        <v>0</v>
      </c>
      <c r="R89" s="88">
        <f t="shared" si="23"/>
        <v>0</v>
      </c>
      <c r="S89" s="103">
        <f t="shared" si="25"/>
        <v>0</v>
      </c>
      <c r="T89" s="102" t="s">
        <v>321</v>
      </c>
    </row>
    <row r="90" spans="1:20" s="90" customFormat="1" ht="18" customHeight="1" x14ac:dyDescent="0.25">
      <c r="A90" s="80" t="s">
        <v>134</v>
      </c>
      <c r="B90" s="81"/>
      <c r="C90" s="82"/>
      <c r="D90" s="83" t="str">
        <f t="shared" si="17"/>
        <v/>
      </c>
      <c r="E90" s="83" t="str">
        <f t="shared" si="24"/>
        <v/>
      </c>
      <c r="F90" s="84">
        <v>0</v>
      </c>
      <c r="G90" s="85" t="str">
        <f t="shared" si="14"/>
        <v>$0.00</v>
      </c>
      <c r="H90" s="85" t="str">
        <f t="shared" si="20"/>
        <v>$0.00</v>
      </c>
      <c r="I90" s="82"/>
      <c r="J90" s="86" t="str">
        <f t="shared" si="18"/>
        <v/>
      </c>
      <c r="K90" s="87" t="str">
        <f t="shared" si="21"/>
        <v/>
      </c>
      <c r="L90" s="84">
        <v>0</v>
      </c>
      <c r="M90" s="85" t="str">
        <f t="shared" si="15"/>
        <v>$0.00</v>
      </c>
      <c r="N90" s="85" t="str">
        <f t="shared" si="22"/>
        <v>$0.00</v>
      </c>
      <c r="O90" s="84">
        <v>0</v>
      </c>
      <c r="P90" s="85">
        <f t="shared" si="16"/>
        <v>0</v>
      </c>
      <c r="Q90" s="85">
        <f t="shared" si="19"/>
        <v>0</v>
      </c>
      <c r="R90" s="88">
        <f t="shared" si="23"/>
        <v>0</v>
      </c>
      <c r="S90" s="103">
        <f t="shared" si="25"/>
        <v>0</v>
      </c>
      <c r="T90" s="102" t="s">
        <v>321</v>
      </c>
    </row>
    <row r="91" spans="1:20" s="90" customFormat="1" ht="18" customHeight="1" x14ac:dyDescent="0.25">
      <c r="A91" s="80" t="s">
        <v>135</v>
      </c>
      <c r="B91" s="81"/>
      <c r="C91" s="82"/>
      <c r="D91" s="83" t="str">
        <f t="shared" si="17"/>
        <v/>
      </c>
      <c r="E91" s="83" t="str">
        <f t="shared" si="24"/>
        <v/>
      </c>
      <c r="F91" s="84">
        <v>0</v>
      </c>
      <c r="G91" s="85" t="str">
        <f t="shared" si="14"/>
        <v>$0.00</v>
      </c>
      <c r="H91" s="85" t="str">
        <f t="shared" si="20"/>
        <v>$0.00</v>
      </c>
      <c r="I91" s="82"/>
      <c r="J91" s="86" t="str">
        <f t="shared" si="18"/>
        <v/>
      </c>
      <c r="K91" s="87" t="str">
        <f t="shared" si="21"/>
        <v/>
      </c>
      <c r="L91" s="84">
        <v>0</v>
      </c>
      <c r="M91" s="85" t="str">
        <f t="shared" si="15"/>
        <v>$0.00</v>
      </c>
      <c r="N91" s="85" t="str">
        <f t="shared" si="22"/>
        <v>$0.00</v>
      </c>
      <c r="O91" s="84">
        <v>0</v>
      </c>
      <c r="P91" s="85">
        <f t="shared" si="16"/>
        <v>0</v>
      </c>
      <c r="Q91" s="85">
        <f t="shared" si="19"/>
        <v>0</v>
      </c>
      <c r="R91" s="88">
        <f t="shared" si="23"/>
        <v>0</v>
      </c>
      <c r="S91" s="103">
        <f t="shared" si="25"/>
        <v>0</v>
      </c>
      <c r="T91" s="102" t="s">
        <v>321</v>
      </c>
    </row>
    <row r="92" spans="1:20" s="90" customFormat="1" ht="18" customHeight="1" x14ac:dyDescent="0.25">
      <c r="A92" s="80" t="s">
        <v>136</v>
      </c>
      <c r="B92" s="81"/>
      <c r="C92" s="82"/>
      <c r="D92" s="83" t="str">
        <f t="shared" si="17"/>
        <v/>
      </c>
      <c r="E92" s="83" t="str">
        <f t="shared" si="24"/>
        <v/>
      </c>
      <c r="F92" s="84">
        <v>0</v>
      </c>
      <c r="G92" s="85" t="str">
        <f t="shared" si="14"/>
        <v>$0.00</v>
      </c>
      <c r="H92" s="85" t="str">
        <f t="shared" si="20"/>
        <v>$0.00</v>
      </c>
      <c r="I92" s="82"/>
      <c r="J92" s="86" t="str">
        <f t="shared" si="18"/>
        <v/>
      </c>
      <c r="K92" s="87" t="str">
        <f t="shared" si="21"/>
        <v/>
      </c>
      <c r="L92" s="84">
        <v>0</v>
      </c>
      <c r="M92" s="85" t="str">
        <f t="shared" si="15"/>
        <v>$0.00</v>
      </c>
      <c r="N92" s="85" t="str">
        <f t="shared" si="22"/>
        <v>$0.00</v>
      </c>
      <c r="O92" s="84">
        <v>0</v>
      </c>
      <c r="P92" s="85">
        <f t="shared" si="16"/>
        <v>0</v>
      </c>
      <c r="Q92" s="85">
        <f t="shared" si="19"/>
        <v>0</v>
      </c>
      <c r="R92" s="88">
        <f t="shared" si="23"/>
        <v>0</v>
      </c>
      <c r="S92" s="103">
        <f t="shared" si="25"/>
        <v>0</v>
      </c>
      <c r="T92" s="102" t="s">
        <v>321</v>
      </c>
    </row>
    <row r="93" spans="1:20" s="90" customFormat="1" ht="18" customHeight="1" x14ac:dyDescent="0.25">
      <c r="A93" s="80" t="s">
        <v>137</v>
      </c>
      <c r="B93" s="81"/>
      <c r="C93" s="82"/>
      <c r="D93" s="83" t="str">
        <f t="shared" si="17"/>
        <v/>
      </c>
      <c r="E93" s="83" t="str">
        <f t="shared" si="24"/>
        <v/>
      </c>
      <c r="F93" s="84">
        <v>0</v>
      </c>
      <c r="G93" s="85" t="str">
        <f t="shared" si="14"/>
        <v>$0.00</v>
      </c>
      <c r="H93" s="85" t="str">
        <f t="shared" si="20"/>
        <v>$0.00</v>
      </c>
      <c r="I93" s="82"/>
      <c r="J93" s="86" t="str">
        <f t="shared" si="18"/>
        <v/>
      </c>
      <c r="K93" s="87" t="str">
        <f t="shared" si="21"/>
        <v/>
      </c>
      <c r="L93" s="84">
        <v>0</v>
      </c>
      <c r="M93" s="85" t="str">
        <f t="shared" si="15"/>
        <v>$0.00</v>
      </c>
      <c r="N93" s="85" t="str">
        <f t="shared" si="22"/>
        <v>$0.00</v>
      </c>
      <c r="O93" s="84">
        <v>0</v>
      </c>
      <c r="P93" s="85">
        <f t="shared" si="16"/>
        <v>0</v>
      </c>
      <c r="Q93" s="85">
        <f t="shared" si="19"/>
        <v>0</v>
      </c>
      <c r="R93" s="88">
        <f t="shared" si="23"/>
        <v>0</v>
      </c>
      <c r="S93" s="103">
        <f t="shared" si="25"/>
        <v>0</v>
      </c>
      <c r="T93" s="102" t="s">
        <v>321</v>
      </c>
    </row>
    <row r="94" spans="1:20" s="90" customFormat="1" ht="18" customHeight="1" x14ac:dyDescent="0.25">
      <c r="A94" s="80" t="s">
        <v>138</v>
      </c>
      <c r="B94" s="81"/>
      <c r="C94" s="82"/>
      <c r="D94" s="83" t="str">
        <f t="shared" si="17"/>
        <v/>
      </c>
      <c r="E94" s="83" t="str">
        <f t="shared" si="24"/>
        <v/>
      </c>
      <c r="F94" s="84">
        <v>0</v>
      </c>
      <c r="G94" s="85" t="str">
        <f t="shared" si="14"/>
        <v>$0.00</v>
      </c>
      <c r="H94" s="85" t="str">
        <f t="shared" si="20"/>
        <v>$0.00</v>
      </c>
      <c r="I94" s="82"/>
      <c r="J94" s="86" t="str">
        <f t="shared" si="18"/>
        <v/>
      </c>
      <c r="K94" s="87" t="str">
        <f t="shared" si="21"/>
        <v/>
      </c>
      <c r="L94" s="84">
        <v>0</v>
      </c>
      <c r="M94" s="85" t="str">
        <f t="shared" si="15"/>
        <v>$0.00</v>
      </c>
      <c r="N94" s="85" t="str">
        <f t="shared" si="22"/>
        <v>$0.00</v>
      </c>
      <c r="O94" s="84">
        <v>0</v>
      </c>
      <c r="P94" s="85">
        <f t="shared" si="16"/>
        <v>0</v>
      </c>
      <c r="Q94" s="85">
        <f t="shared" si="19"/>
        <v>0</v>
      </c>
      <c r="R94" s="88">
        <f t="shared" si="23"/>
        <v>0</v>
      </c>
      <c r="S94" s="103">
        <f t="shared" si="25"/>
        <v>0</v>
      </c>
      <c r="T94" s="102" t="s">
        <v>321</v>
      </c>
    </row>
    <row r="95" spans="1:20" s="90" customFormat="1" ht="18" customHeight="1" x14ac:dyDescent="0.25">
      <c r="A95" s="80" t="s">
        <v>139</v>
      </c>
      <c r="B95" s="81"/>
      <c r="C95" s="82"/>
      <c r="D95" s="83" t="str">
        <f t="shared" si="17"/>
        <v/>
      </c>
      <c r="E95" s="83" t="str">
        <f t="shared" si="24"/>
        <v/>
      </c>
      <c r="F95" s="84">
        <v>0</v>
      </c>
      <c r="G95" s="85" t="str">
        <f t="shared" si="14"/>
        <v>$0.00</v>
      </c>
      <c r="H95" s="85" t="str">
        <f t="shared" si="20"/>
        <v>$0.00</v>
      </c>
      <c r="I95" s="82"/>
      <c r="J95" s="86" t="str">
        <f t="shared" si="18"/>
        <v/>
      </c>
      <c r="K95" s="87" t="str">
        <f t="shared" si="21"/>
        <v/>
      </c>
      <c r="L95" s="84">
        <v>0</v>
      </c>
      <c r="M95" s="85" t="str">
        <f t="shared" si="15"/>
        <v>$0.00</v>
      </c>
      <c r="N95" s="85" t="str">
        <f t="shared" si="22"/>
        <v>$0.00</v>
      </c>
      <c r="O95" s="84">
        <v>0</v>
      </c>
      <c r="P95" s="85">
        <f t="shared" si="16"/>
        <v>0</v>
      </c>
      <c r="Q95" s="85">
        <f t="shared" si="19"/>
        <v>0</v>
      </c>
      <c r="R95" s="88">
        <f t="shared" si="23"/>
        <v>0</v>
      </c>
      <c r="S95" s="103">
        <f t="shared" si="25"/>
        <v>0</v>
      </c>
      <c r="T95" s="102" t="s">
        <v>321</v>
      </c>
    </row>
    <row r="96" spans="1:20" s="90" customFormat="1" ht="18" customHeight="1" x14ac:dyDescent="0.25">
      <c r="A96" s="80" t="s">
        <v>140</v>
      </c>
      <c r="B96" s="81"/>
      <c r="C96" s="82"/>
      <c r="D96" s="83" t="str">
        <f t="shared" si="17"/>
        <v/>
      </c>
      <c r="E96" s="83" t="str">
        <f t="shared" si="24"/>
        <v/>
      </c>
      <c r="F96" s="84">
        <v>0</v>
      </c>
      <c r="G96" s="85" t="str">
        <f t="shared" si="14"/>
        <v>$0.00</v>
      </c>
      <c r="H96" s="85" t="str">
        <f t="shared" si="20"/>
        <v>$0.00</v>
      </c>
      <c r="I96" s="82"/>
      <c r="J96" s="86" t="str">
        <f t="shared" si="18"/>
        <v/>
      </c>
      <c r="K96" s="87" t="str">
        <f t="shared" si="21"/>
        <v/>
      </c>
      <c r="L96" s="84">
        <v>0</v>
      </c>
      <c r="M96" s="85" t="str">
        <f t="shared" si="15"/>
        <v>$0.00</v>
      </c>
      <c r="N96" s="85" t="str">
        <f t="shared" si="22"/>
        <v>$0.00</v>
      </c>
      <c r="O96" s="84">
        <v>0</v>
      </c>
      <c r="P96" s="85">
        <f t="shared" si="16"/>
        <v>0</v>
      </c>
      <c r="Q96" s="85">
        <f t="shared" si="19"/>
        <v>0</v>
      </c>
      <c r="R96" s="88">
        <f t="shared" si="23"/>
        <v>0</v>
      </c>
      <c r="S96" s="103">
        <f t="shared" si="25"/>
        <v>0</v>
      </c>
      <c r="T96" s="102" t="s">
        <v>321</v>
      </c>
    </row>
    <row r="97" spans="1:20" s="90" customFormat="1" ht="18" customHeight="1" x14ac:dyDescent="0.25">
      <c r="A97" s="80" t="s">
        <v>141</v>
      </c>
      <c r="B97" s="81"/>
      <c r="C97" s="82"/>
      <c r="D97" s="83" t="str">
        <f t="shared" si="17"/>
        <v/>
      </c>
      <c r="E97" s="83" t="str">
        <f t="shared" si="24"/>
        <v/>
      </c>
      <c r="F97" s="84">
        <v>0</v>
      </c>
      <c r="G97" s="85" t="str">
        <f t="shared" si="14"/>
        <v>$0.00</v>
      </c>
      <c r="H97" s="85" t="str">
        <f t="shared" si="20"/>
        <v>$0.00</v>
      </c>
      <c r="I97" s="82"/>
      <c r="J97" s="86" t="str">
        <f t="shared" si="18"/>
        <v/>
      </c>
      <c r="K97" s="87" t="str">
        <f t="shared" si="21"/>
        <v/>
      </c>
      <c r="L97" s="84">
        <v>0</v>
      </c>
      <c r="M97" s="85" t="str">
        <f t="shared" si="15"/>
        <v>$0.00</v>
      </c>
      <c r="N97" s="85" t="str">
        <f t="shared" si="22"/>
        <v>$0.00</v>
      </c>
      <c r="O97" s="84">
        <v>0</v>
      </c>
      <c r="P97" s="85">
        <f t="shared" si="16"/>
        <v>0</v>
      </c>
      <c r="Q97" s="85">
        <f t="shared" si="19"/>
        <v>0</v>
      </c>
      <c r="R97" s="88">
        <f t="shared" si="23"/>
        <v>0</v>
      </c>
      <c r="S97" s="103">
        <f t="shared" si="25"/>
        <v>0</v>
      </c>
      <c r="T97" s="102" t="s">
        <v>321</v>
      </c>
    </row>
    <row r="98" spans="1:20" s="90" customFormat="1" ht="18" customHeight="1" x14ac:dyDescent="0.25">
      <c r="A98" s="80" t="s">
        <v>142</v>
      </c>
      <c r="B98" s="81"/>
      <c r="C98" s="82"/>
      <c r="D98" s="83" t="str">
        <f t="shared" si="17"/>
        <v/>
      </c>
      <c r="E98" s="83" t="str">
        <f t="shared" si="24"/>
        <v/>
      </c>
      <c r="F98" s="84">
        <v>0</v>
      </c>
      <c r="G98" s="85" t="str">
        <f t="shared" si="14"/>
        <v>$0.00</v>
      </c>
      <c r="H98" s="85" t="str">
        <f t="shared" si="20"/>
        <v>$0.00</v>
      </c>
      <c r="I98" s="82"/>
      <c r="J98" s="86" t="str">
        <f t="shared" si="18"/>
        <v/>
      </c>
      <c r="K98" s="87" t="str">
        <f t="shared" si="21"/>
        <v/>
      </c>
      <c r="L98" s="84">
        <v>0</v>
      </c>
      <c r="M98" s="85" t="str">
        <f t="shared" si="15"/>
        <v>$0.00</v>
      </c>
      <c r="N98" s="85" t="str">
        <f t="shared" si="22"/>
        <v>$0.00</v>
      </c>
      <c r="O98" s="84">
        <v>0</v>
      </c>
      <c r="P98" s="85">
        <f t="shared" si="16"/>
        <v>0</v>
      </c>
      <c r="Q98" s="85">
        <f t="shared" si="19"/>
        <v>0</v>
      </c>
      <c r="R98" s="88">
        <f t="shared" si="23"/>
        <v>0</v>
      </c>
      <c r="S98" s="103">
        <f t="shared" si="25"/>
        <v>0</v>
      </c>
      <c r="T98" s="102" t="s">
        <v>321</v>
      </c>
    </row>
    <row r="99" spans="1:20" s="90" customFormat="1" ht="18" customHeight="1" x14ac:dyDescent="0.25">
      <c r="A99" s="80" t="s">
        <v>143</v>
      </c>
      <c r="B99" s="81"/>
      <c r="C99" s="82"/>
      <c r="D99" s="83" t="str">
        <f t="shared" si="17"/>
        <v/>
      </c>
      <c r="E99" s="83" t="str">
        <f t="shared" si="24"/>
        <v/>
      </c>
      <c r="F99" s="84">
        <v>0</v>
      </c>
      <c r="G99" s="85" t="str">
        <f t="shared" si="14"/>
        <v>$0.00</v>
      </c>
      <c r="H99" s="85" t="str">
        <f t="shared" si="20"/>
        <v>$0.00</v>
      </c>
      <c r="I99" s="82"/>
      <c r="J99" s="86" t="str">
        <f t="shared" si="18"/>
        <v/>
      </c>
      <c r="K99" s="87" t="str">
        <f t="shared" si="21"/>
        <v/>
      </c>
      <c r="L99" s="84">
        <v>0</v>
      </c>
      <c r="M99" s="85" t="str">
        <f t="shared" si="15"/>
        <v>$0.00</v>
      </c>
      <c r="N99" s="85" t="str">
        <f t="shared" si="22"/>
        <v>$0.00</v>
      </c>
      <c r="O99" s="84">
        <v>0</v>
      </c>
      <c r="P99" s="85">
        <f t="shared" si="16"/>
        <v>0</v>
      </c>
      <c r="Q99" s="85">
        <f t="shared" si="19"/>
        <v>0</v>
      </c>
      <c r="R99" s="88">
        <f t="shared" si="23"/>
        <v>0</v>
      </c>
      <c r="S99" s="103">
        <f t="shared" si="25"/>
        <v>0</v>
      </c>
      <c r="T99" s="102" t="s">
        <v>321</v>
      </c>
    </row>
    <row r="100" spans="1:20" s="90" customFormat="1" ht="18" customHeight="1" x14ac:dyDescent="0.25">
      <c r="A100" s="80" t="s">
        <v>144</v>
      </c>
      <c r="B100" s="81"/>
      <c r="C100" s="82"/>
      <c r="D100" s="83" t="str">
        <f t="shared" si="17"/>
        <v/>
      </c>
      <c r="E100" s="83" t="str">
        <f t="shared" si="24"/>
        <v/>
      </c>
      <c r="F100" s="84">
        <v>0</v>
      </c>
      <c r="G100" s="85" t="str">
        <f t="shared" si="14"/>
        <v>$0.00</v>
      </c>
      <c r="H100" s="85" t="str">
        <f t="shared" si="20"/>
        <v>$0.00</v>
      </c>
      <c r="I100" s="82"/>
      <c r="J100" s="86" t="str">
        <f t="shared" si="18"/>
        <v/>
      </c>
      <c r="K100" s="87" t="str">
        <f t="shared" si="21"/>
        <v/>
      </c>
      <c r="L100" s="84">
        <v>0</v>
      </c>
      <c r="M100" s="85" t="str">
        <f t="shared" si="15"/>
        <v>$0.00</v>
      </c>
      <c r="N100" s="85" t="str">
        <f t="shared" si="22"/>
        <v>$0.00</v>
      </c>
      <c r="O100" s="84">
        <v>0</v>
      </c>
      <c r="P100" s="85">
        <f t="shared" si="16"/>
        <v>0</v>
      </c>
      <c r="Q100" s="85">
        <f t="shared" si="19"/>
        <v>0</v>
      </c>
      <c r="R100" s="88">
        <f t="shared" si="23"/>
        <v>0</v>
      </c>
      <c r="S100" s="103">
        <f t="shared" si="25"/>
        <v>0</v>
      </c>
      <c r="T100" s="102" t="s">
        <v>321</v>
      </c>
    </row>
    <row r="101" spans="1:20" s="90" customFormat="1" ht="18" customHeight="1" x14ac:dyDescent="0.25">
      <c r="A101" s="80" t="s">
        <v>145</v>
      </c>
      <c r="B101" s="81"/>
      <c r="C101" s="82"/>
      <c r="D101" s="83" t="str">
        <f t="shared" si="17"/>
        <v/>
      </c>
      <c r="E101" s="83" t="str">
        <f t="shared" si="24"/>
        <v/>
      </c>
      <c r="F101" s="84">
        <v>0</v>
      </c>
      <c r="G101" s="85" t="str">
        <f t="shared" si="14"/>
        <v>$0.00</v>
      </c>
      <c r="H101" s="85" t="str">
        <f t="shared" si="20"/>
        <v>$0.00</v>
      </c>
      <c r="I101" s="82"/>
      <c r="J101" s="86" t="str">
        <f t="shared" si="18"/>
        <v/>
      </c>
      <c r="K101" s="87" t="str">
        <f t="shared" si="21"/>
        <v/>
      </c>
      <c r="L101" s="84">
        <v>0</v>
      </c>
      <c r="M101" s="85" t="str">
        <f t="shared" si="15"/>
        <v>$0.00</v>
      </c>
      <c r="N101" s="85" t="str">
        <f t="shared" si="22"/>
        <v>$0.00</v>
      </c>
      <c r="O101" s="84">
        <v>0</v>
      </c>
      <c r="P101" s="85">
        <f t="shared" si="16"/>
        <v>0</v>
      </c>
      <c r="Q101" s="85">
        <f t="shared" si="19"/>
        <v>0</v>
      </c>
      <c r="R101" s="88">
        <f t="shared" si="23"/>
        <v>0</v>
      </c>
      <c r="S101" s="103">
        <f t="shared" si="25"/>
        <v>0</v>
      </c>
      <c r="T101" s="102" t="s">
        <v>321</v>
      </c>
    </row>
    <row r="102" spans="1:20" s="90" customFormat="1" ht="18" customHeight="1" x14ac:dyDescent="0.25">
      <c r="A102" s="80" t="s">
        <v>146</v>
      </c>
      <c r="B102" s="81"/>
      <c r="C102" s="82"/>
      <c r="D102" s="83" t="str">
        <f t="shared" si="17"/>
        <v/>
      </c>
      <c r="E102" s="83" t="str">
        <f t="shared" si="24"/>
        <v/>
      </c>
      <c r="F102" s="84">
        <v>0</v>
      </c>
      <c r="G102" s="85" t="str">
        <f t="shared" si="14"/>
        <v>$0.00</v>
      </c>
      <c r="H102" s="85" t="str">
        <f t="shared" si="20"/>
        <v>$0.00</v>
      </c>
      <c r="I102" s="82"/>
      <c r="J102" s="86" t="str">
        <f t="shared" si="18"/>
        <v/>
      </c>
      <c r="K102" s="87" t="str">
        <f t="shared" si="21"/>
        <v/>
      </c>
      <c r="L102" s="84">
        <v>0</v>
      </c>
      <c r="M102" s="85" t="str">
        <f t="shared" si="15"/>
        <v>$0.00</v>
      </c>
      <c r="N102" s="85" t="str">
        <f t="shared" si="22"/>
        <v>$0.00</v>
      </c>
      <c r="O102" s="84">
        <v>0</v>
      </c>
      <c r="P102" s="85">
        <f t="shared" si="16"/>
        <v>0</v>
      </c>
      <c r="Q102" s="85">
        <f t="shared" si="19"/>
        <v>0</v>
      </c>
      <c r="R102" s="88">
        <f t="shared" si="23"/>
        <v>0</v>
      </c>
      <c r="S102" s="103">
        <f t="shared" si="25"/>
        <v>0</v>
      </c>
      <c r="T102" s="102" t="s">
        <v>321</v>
      </c>
    </row>
    <row r="103" spans="1:20" s="90" customFormat="1" ht="18" customHeight="1" x14ac:dyDescent="0.25">
      <c r="A103" s="80" t="s">
        <v>147</v>
      </c>
      <c r="B103" s="81"/>
      <c r="C103" s="82"/>
      <c r="D103" s="83" t="str">
        <f t="shared" si="17"/>
        <v/>
      </c>
      <c r="E103" s="83" t="str">
        <f t="shared" si="24"/>
        <v/>
      </c>
      <c r="F103" s="84">
        <v>0</v>
      </c>
      <c r="G103" s="85" t="str">
        <f t="shared" si="14"/>
        <v>$0.00</v>
      </c>
      <c r="H103" s="85" t="str">
        <f t="shared" si="20"/>
        <v>$0.00</v>
      </c>
      <c r="I103" s="82"/>
      <c r="J103" s="86" t="str">
        <f t="shared" si="18"/>
        <v/>
      </c>
      <c r="K103" s="87" t="str">
        <f t="shared" si="21"/>
        <v/>
      </c>
      <c r="L103" s="84">
        <v>0</v>
      </c>
      <c r="M103" s="85" t="str">
        <f t="shared" si="15"/>
        <v>$0.00</v>
      </c>
      <c r="N103" s="85" t="str">
        <f t="shared" si="22"/>
        <v>$0.00</v>
      </c>
      <c r="O103" s="84">
        <v>0</v>
      </c>
      <c r="P103" s="85">
        <f t="shared" si="16"/>
        <v>0</v>
      </c>
      <c r="Q103" s="85">
        <f t="shared" si="19"/>
        <v>0</v>
      </c>
      <c r="R103" s="88">
        <f t="shared" si="23"/>
        <v>0</v>
      </c>
      <c r="S103" s="103">
        <f t="shared" si="25"/>
        <v>0</v>
      </c>
      <c r="T103" s="102" t="s">
        <v>321</v>
      </c>
    </row>
    <row r="104" spans="1:20" s="90" customFormat="1" ht="18" customHeight="1" x14ac:dyDescent="0.25">
      <c r="A104" s="80" t="s">
        <v>148</v>
      </c>
      <c r="B104" s="81"/>
      <c r="C104" s="82"/>
      <c r="D104" s="83" t="str">
        <f t="shared" si="17"/>
        <v/>
      </c>
      <c r="E104" s="83" t="str">
        <f t="shared" si="24"/>
        <v/>
      </c>
      <c r="F104" s="84">
        <v>0</v>
      </c>
      <c r="G104" s="85" t="str">
        <f t="shared" si="14"/>
        <v>$0.00</v>
      </c>
      <c r="H104" s="85" t="str">
        <f t="shared" si="20"/>
        <v>$0.00</v>
      </c>
      <c r="I104" s="82"/>
      <c r="J104" s="86" t="str">
        <f t="shared" si="18"/>
        <v/>
      </c>
      <c r="K104" s="87" t="str">
        <f t="shared" si="21"/>
        <v/>
      </c>
      <c r="L104" s="84">
        <v>0</v>
      </c>
      <c r="M104" s="85" t="str">
        <f t="shared" si="15"/>
        <v>$0.00</v>
      </c>
      <c r="N104" s="85" t="str">
        <f t="shared" si="22"/>
        <v>$0.00</v>
      </c>
      <c r="O104" s="84">
        <v>0</v>
      </c>
      <c r="P104" s="85">
        <f t="shared" si="16"/>
        <v>0</v>
      </c>
      <c r="Q104" s="85">
        <f t="shared" si="19"/>
        <v>0</v>
      </c>
      <c r="R104" s="88">
        <f t="shared" si="23"/>
        <v>0</v>
      </c>
      <c r="S104" s="103">
        <f t="shared" si="25"/>
        <v>0</v>
      </c>
      <c r="T104" s="102" t="s">
        <v>321</v>
      </c>
    </row>
    <row r="105" spans="1:20" s="90" customFormat="1" ht="18" customHeight="1" x14ac:dyDescent="0.25">
      <c r="A105" s="80" t="s">
        <v>149</v>
      </c>
      <c r="B105" s="81"/>
      <c r="C105" s="82"/>
      <c r="D105" s="83" t="str">
        <f t="shared" si="17"/>
        <v/>
      </c>
      <c r="E105" s="83" t="str">
        <f t="shared" si="24"/>
        <v/>
      </c>
      <c r="F105" s="84">
        <v>0</v>
      </c>
      <c r="G105" s="85" t="str">
        <f t="shared" si="14"/>
        <v>$0.00</v>
      </c>
      <c r="H105" s="85" t="str">
        <f t="shared" si="20"/>
        <v>$0.00</v>
      </c>
      <c r="I105" s="82"/>
      <c r="J105" s="86" t="str">
        <f t="shared" si="18"/>
        <v/>
      </c>
      <c r="K105" s="87" t="str">
        <f t="shared" si="21"/>
        <v/>
      </c>
      <c r="L105" s="84">
        <v>0</v>
      </c>
      <c r="M105" s="85" t="str">
        <f t="shared" si="15"/>
        <v>$0.00</v>
      </c>
      <c r="N105" s="85" t="str">
        <f t="shared" si="22"/>
        <v>$0.00</v>
      </c>
      <c r="O105" s="84">
        <v>0</v>
      </c>
      <c r="P105" s="85">
        <f t="shared" si="16"/>
        <v>0</v>
      </c>
      <c r="Q105" s="85">
        <f t="shared" si="19"/>
        <v>0</v>
      </c>
      <c r="R105" s="88">
        <f t="shared" si="23"/>
        <v>0</v>
      </c>
      <c r="S105" s="103">
        <f t="shared" si="25"/>
        <v>0</v>
      </c>
      <c r="T105" s="102" t="s">
        <v>321</v>
      </c>
    </row>
    <row r="106" spans="1:20" s="90" customFormat="1" ht="18" customHeight="1" x14ac:dyDescent="0.25">
      <c r="A106" s="80" t="s">
        <v>150</v>
      </c>
      <c r="B106" s="81"/>
      <c r="C106" s="82"/>
      <c r="D106" s="83" t="str">
        <f t="shared" si="17"/>
        <v/>
      </c>
      <c r="E106" s="83" t="str">
        <f t="shared" si="24"/>
        <v/>
      </c>
      <c r="F106" s="84">
        <v>0</v>
      </c>
      <c r="G106" s="85" t="str">
        <f t="shared" si="14"/>
        <v>$0.00</v>
      </c>
      <c r="H106" s="85" t="str">
        <f t="shared" si="20"/>
        <v>$0.00</v>
      </c>
      <c r="I106" s="82"/>
      <c r="J106" s="86" t="str">
        <f t="shared" si="18"/>
        <v/>
      </c>
      <c r="K106" s="87" t="str">
        <f t="shared" si="21"/>
        <v/>
      </c>
      <c r="L106" s="84">
        <v>0</v>
      </c>
      <c r="M106" s="85" t="str">
        <f t="shared" si="15"/>
        <v>$0.00</v>
      </c>
      <c r="N106" s="85" t="str">
        <f t="shared" si="22"/>
        <v>$0.00</v>
      </c>
      <c r="O106" s="84">
        <v>0</v>
      </c>
      <c r="P106" s="85">
        <f t="shared" si="16"/>
        <v>0</v>
      </c>
      <c r="Q106" s="85">
        <f t="shared" si="19"/>
        <v>0</v>
      </c>
      <c r="R106" s="88">
        <f t="shared" si="23"/>
        <v>0</v>
      </c>
      <c r="S106" s="103">
        <f t="shared" si="25"/>
        <v>0</v>
      </c>
      <c r="T106" s="102" t="s">
        <v>321</v>
      </c>
    </row>
    <row r="107" spans="1:20" s="90" customFormat="1" ht="18" customHeight="1" x14ac:dyDescent="0.25">
      <c r="A107" s="80" t="s">
        <v>151</v>
      </c>
      <c r="B107" s="81"/>
      <c r="C107" s="82"/>
      <c r="D107" s="83" t="str">
        <f t="shared" si="17"/>
        <v/>
      </c>
      <c r="E107" s="83" t="str">
        <f t="shared" si="24"/>
        <v/>
      </c>
      <c r="F107" s="84">
        <v>0</v>
      </c>
      <c r="G107" s="85" t="str">
        <f t="shared" si="14"/>
        <v>$0.00</v>
      </c>
      <c r="H107" s="85" t="str">
        <f t="shared" si="20"/>
        <v>$0.00</v>
      </c>
      <c r="I107" s="82"/>
      <c r="J107" s="86" t="str">
        <f t="shared" si="18"/>
        <v/>
      </c>
      <c r="K107" s="87" t="str">
        <f t="shared" si="21"/>
        <v/>
      </c>
      <c r="L107" s="84">
        <v>0</v>
      </c>
      <c r="M107" s="85" t="str">
        <f t="shared" si="15"/>
        <v>$0.00</v>
      </c>
      <c r="N107" s="85" t="str">
        <f t="shared" si="22"/>
        <v>$0.00</v>
      </c>
      <c r="O107" s="84">
        <v>0</v>
      </c>
      <c r="P107" s="85">
        <f t="shared" si="16"/>
        <v>0</v>
      </c>
      <c r="Q107" s="85">
        <f t="shared" si="19"/>
        <v>0</v>
      </c>
      <c r="R107" s="88">
        <f t="shared" si="23"/>
        <v>0</v>
      </c>
      <c r="S107" s="103">
        <f t="shared" si="25"/>
        <v>0</v>
      </c>
      <c r="T107" s="102" t="s">
        <v>321</v>
      </c>
    </row>
    <row r="108" spans="1:20" s="90" customFormat="1" ht="18" customHeight="1" x14ac:dyDescent="0.25">
      <c r="A108" s="80" t="s">
        <v>152</v>
      </c>
      <c r="B108" s="81"/>
      <c r="C108" s="82"/>
      <c r="D108" s="83" t="str">
        <f t="shared" si="17"/>
        <v/>
      </c>
      <c r="E108" s="83" t="str">
        <f t="shared" si="24"/>
        <v/>
      </c>
      <c r="F108" s="84">
        <v>0</v>
      </c>
      <c r="G108" s="85" t="str">
        <f t="shared" si="14"/>
        <v>$0.00</v>
      </c>
      <c r="H108" s="85" t="str">
        <f t="shared" si="20"/>
        <v>$0.00</v>
      </c>
      <c r="I108" s="82"/>
      <c r="J108" s="86" t="str">
        <f t="shared" si="18"/>
        <v/>
      </c>
      <c r="K108" s="87" t="str">
        <f t="shared" si="21"/>
        <v/>
      </c>
      <c r="L108" s="84">
        <v>0</v>
      </c>
      <c r="M108" s="85" t="str">
        <f t="shared" si="15"/>
        <v>$0.00</v>
      </c>
      <c r="N108" s="85" t="str">
        <f t="shared" si="22"/>
        <v>$0.00</v>
      </c>
      <c r="O108" s="84">
        <v>0</v>
      </c>
      <c r="P108" s="85">
        <f t="shared" si="16"/>
        <v>0</v>
      </c>
      <c r="Q108" s="85">
        <f t="shared" si="19"/>
        <v>0</v>
      </c>
      <c r="R108" s="88">
        <f t="shared" si="23"/>
        <v>0</v>
      </c>
      <c r="S108" s="103">
        <f t="shared" si="25"/>
        <v>0</v>
      </c>
      <c r="T108" s="102" t="s">
        <v>321</v>
      </c>
    </row>
    <row r="109" spans="1:20" s="90" customFormat="1" ht="18" customHeight="1" x14ac:dyDescent="0.25">
      <c r="A109" s="80" t="s">
        <v>153</v>
      </c>
      <c r="B109" s="81"/>
      <c r="C109" s="82"/>
      <c r="D109" s="83" t="str">
        <f t="shared" si="17"/>
        <v/>
      </c>
      <c r="E109" s="83" t="str">
        <f t="shared" si="24"/>
        <v/>
      </c>
      <c r="F109" s="84">
        <v>0</v>
      </c>
      <c r="G109" s="85" t="str">
        <f t="shared" si="14"/>
        <v>$0.00</v>
      </c>
      <c r="H109" s="85" t="str">
        <f t="shared" si="20"/>
        <v>$0.00</v>
      </c>
      <c r="I109" s="82"/>
      <c r="J109" s="86" t="str">
        <f t="shared" si="18"/>
        <v/>
      </c>
      <c r="K109" s="87" t="str">
        <f t="shared" si="21"/>
        <v/>
      </c>
      <c r="L109" s="84">
        <v>0</v>
      </c>
      <c r="M109" s="85" t="str">
        <f t="shared" si="15"/>
        <v>$0.00</v>
      </c>
      <c r="N109" s="85" t="str">
        <f t="shared" si="22"/>
        <v>$0.00</v>
      </c>
      <c r="O109" s="84">
        <v>0</v>
      </c>
      <c r="P109" s="85">
        <f t="shared" si="16"/>
        <v>0</v>
      </c>
      <c r="Q109" s="85">
        <f t="shared" si="19"/>
        <v>0</v>
      </c>
      <c r="R109" s="88">
        <f t="shared" si="23"/>
        <v>0</v>
      </c>
      <c r="S109" s="103">
        <f t="shared" si="25"/>
        <v>0</v>
      </c>
      <c r="T109" s="102" t="s">
        <v>321</v>
      </c>
    </row>
    <row r="110" spans="1:20" s="90" customFormat="1" ht="18" customHeight="1" x14ac:dyDescent="0.25">
      <c r="A110" s="80" t="s">
        <v>154</v>
      </c>
      <c r="B110" s="81"/>
      <c r="C110" s="82"/>
      <c r="D110" s="83" t="str">
        <f t="shared" si="17"/>
        <v/>
      </c>
      <c r="E110" s="83" t="str">
        <f t="shared" si="24"/>
        <v/>
      </c>
      <c r="F110" s="84">
        <v>0</v>
      </c>
      <c r="G110" s="85" t="str">
        <f t="shared" si="14"/>
        <v>$0.00</v>
      </c>
      <c r="H110" s="85" t="str">
        <f t="shared" si="20"/>
        <v>$0.00</v>
      </c>
      <c r="I110" s="82"/>
      <c r="J110" s="86" t="str">
        <f t="shared" si="18"/>
        <v/>
      </c>
      <c r="K110" s="87" t="str">
        <f t="shared" si="21"/>
        <v/>
      </c>
      <c r="L110" s="84">
        <v>0</v>
      </c>
      <c r="M110" s="85" t="str">
        <f t="shared" si="15"/>
        <v>$0.00</v>
      </c>
      <c r="N110" s="85" t="str">
        <f t="shared" si="22"/>
        <v>$0.00</v>
      </c>
      <c r="O110" s="84">
        <v>0</v>
      </c>
      <c r="P110" s="85">
        <f t="shared" si="16"/>
        <v>0</v>
      </c>
      <c r="Q110" s="85">
        <f t="shared" si="19"/>
        <v>0</v>
      </c>
      <c r="R110" s="88">
        <f t="shared" si="23"/>
        <v>0</v>
      </c>
      <c r="S110" s="103">
        <f t="shared" si="25"/>
        <v>0</v>
      </c>
      <c r="T110" s="102" t="s">
        <v>321</v>
      </c>
    </row>
    <row r="111" spans="1:20" s="90" customFormat="1" ht="18" customHeight="1" x14ac:dyDescent="0.25">
      <c r="A111" s="80" t="s">
        <v>155</v>
      </c>
      <c r="B111" s="81"/>
      <c r="C111" s="82"/>
      <c r="D111" s="83" t="str">
        <f t="shared" si="17"/>
        <v/>
      </c>
      <c r="E111" s="83" t="str">
        <f t="shared" si="24"/>
        <v/>
      </c>
      <c r="F111" s="84">
        <v>0</v>
      </c>
      <c r="G111" s="85" t="str">
        <f t="shared" si="14"/>
        <v>$0.00</v>
      </c>
      <c r="H111" s="85" t="str">
        <f t="shared" si="20"/>
        <v>$0.00</v>
      </c>
      <c r="I111" s="82"/>
      <c r="J111" s="86" t="str">
        <f t="shared" si="18"/>
        <v/>
      </c>
      <c r="K111" s="87" t="str">
        <f t="shared" si="21"/>
        <v/>
      </c>
      <c r="L111" s="84">
        <v>0</v>
      </c>
      <c r="M111" s="85" t="str">
        <f t="shared" si="15"/>
        <v>$0.00</v>
      </c>
      <c r="N111" s="85" t="str">
        <f t="shared" si="22"/>
        <v>$0.00</v>
      </c>
      <c r="O111" s="84">
        <v>0</v>
      </c>
      <c r="P111" s="85">
        <f t="shared" si="16"/>
        <v>0</v>
      </c>
      <c r="Q111" s="85">
        <f t="shared" si="19"/>
        <v>0</v>
      </c>
      <c r="R111" s="88">
        <f t="shared" si="23"/>
        <v>0</v>
      </c>
      <c r="S111" s="103">
        <f t="shared" si="25"/>
        <v>0</v>
      </c>
      <c r="T111" s="102" t="s">
        <v>321</v>
      </c>
    </row>
    <row r="112" spans="1:20" s="90" customFormat="1" ht="18" customHeight="1" x14ac:dyDescent="0.25">
      <c r="A112" s="80" t="s">
        <v>156</v>
      </c>
      <c r="B112" s="81"/>
      <c r="C112" s="82"/>
      <c r="D112" s="83" t="str">
        <f t="shared" si="17"/>
        <v/>
      </c>
      <c r="E112" s="83" t="str">
        <f t="shared" si="24"/>
        <v/>
      </c>
      <c r="F112" s="84">
        <v>0</v>
      </c>
      <c r="G112" s="85" t="str">
        <f t="shared" si="14"/>
        <v>$0.00</v>
      </c>
      <c r="H112" s="85" t="str">
        <f t="shared" si="20"/>
        <v>$0.00</v>
      </c>
      <c r="I112" s="82"/>
      <c r="J112" s="86" t="str">
        <f t="shared" si="18"/>
        <v/>
      </c>
      <c r="K112" s="87" t="str">
        <f t="shared" si="21"/>
        <v/>
      </c>
      <c r="L112" s="84">
        <v>0</v>
      </c>
      <c r="M112" s="85" t="str">
        <f t="shared" si="15"/>
        <v>$0.00</v>
      </c>
      <c r="N112" s="85" t="str">
        <f t="shared" si="22"/>
        <v>$0.00</v>
      </c>
      <c r="O112" s="84">
        <v>0</v>
      </c>
      <c r="P112" s="85">
        <f t="shared" si="16"/>
        <v>0</v>
      </c>
      <c r="Q112" s="85">
        <f t="shared" si="19"/>
        <v>0</v>
      </c>
      <c r="R112" s="88">
        <f t="shared" si="23"/>
        <v>0</v>
      </c>
      <c r="S112" s="103">
        <f t="shared" si="25"/>
        <v>0</v>
      </c>
      <c r="T112" s="102" t="s">
        <v>321</v>
      </c>
    </row>
    <row r="113" spans="1:20" s="90" customFormat="1" ht="18" customHeight="1" x14ac:dyDescent="0.25">
      <c r="A113" s="80" t="s">
        <v>157</v>
      </c>
      <c r="B113" s="81"/>
      <c r="C113" s="82"/>
      <c r="D113" s="83" t="str">
        <f t="shared" si="17"/>
        <v/>
      </c>
      <c r="E113" s="83" t="str">
        <f t="shared" si="24"/>
        <v/>
      </c>
      <c r="F113" s="84">
        <v>0</v>
      </c>
      <c r="G113" s="85" t="str">
        <f t="shared" si="14"/>
        <v>$0.00</v>
      </c>
      <c r="H113" s="85" t="str">
        <f t="shared" si="20"/>
        <v>$0.00</v>
      </c>
      <c r="I113" s="82"/>
      <c r="J113" s="86" t="str">
        <f t="shared" si="18"/>
        <v/>
      </c>
      <c r="K113" s="87" t="str">
        <f t="shared" si="21"/>
        <v/>
      </c>
      <c r="L113" s="84">
        <v>0</v>
      </c>
      <c r="M113" s="85" t="str">
        <f t="shared" si="15"/>
        <v>$0.00</v>
      </c>
      <c r="N113" s="85" t="str">
        <f t="shared" si="22"/>
        <v>$0.00</v>
      </c>
      <c r="O113" s="84">
        <v>0</v>
      </c>
      <c r="P113" s="85">
        <f t="shared" si="16"/>
        <v>0</v>
      </c>
      <c r="Q113" s="85">
        <f t="shared" si="19"/>
        <v>0</v>
      </c>
      <c r="R113" s="88">
        <f t="shared" si="23"/>
        <v>0</v>
      </c>
      <c r="S113" s="103">
        <f t="shared" si="25"/>
        <v>0</v>
      </c>
      <c r="T113" s="102" t="s">
        <v>321</v>
      </c>
    </row>
    <row r="114" spans="1:20" s="90" customFormat="1" ht="18" customHeight="1" x14ac:dyDescent="0.25">
      <c r="A114" s="80" t="s">
        <v>158</v>
      </c>
      <c r="B114" s="81"/>
      <c r="C114" s="82"/>
      <c r="D114" s="83" t="str">
        <f t="shared" si="17"/>
        <v/>
      </c>
      <c r="E114" s="83" t="str">
        <f t="shared" si="24"/>
        <v/>
      </c>
      <c r="F114" s="84">
        <v>0</v>
      </c>
      <c r="G114" s="85" t="str">
        <f t="shared" si="14"/>
        <v>$0.00</v>
      </c>
      <c r="H114" s="85" t="str">
        <f t="shared" si="20"/>
        <v>$0.00</v>
      </c>
      <c r="I114" s="82"/>
      <c r="J114" s="86" t="str">
        <f t="shared" si="18"/>
        <v/>
      </c>
      <c r="K114" s="87" t="str">
        <f t="shared" si="21"/>
        <v/>
      </c>
      <c r="L114" s="84">
        <v>0</v>
      </c>
      <c r="M114" s="85" t="str">
        <f t="shared" si="15"/>
        <v>$0.00</v>
      </c>
      <c r="N114" s="85" t="str">
        <f t="shared" si="22"/>
        <v>$0.00</v>
      </c>
      <c r="O114" s="84">
        <v>0</v>
      </c>
      <c r="P114" s="85">
        <f t="shared" si="16"/>
        <v>0</v>
      </c>
      <c r="Q114" s="85">
        <f t="shared" si="19"/>
        <v>0</v>
      </c>
      <c r="R114" s="88">
        <f t="shared" si="23"/>
        <v>0</v>
      </c>
      <c r="S114" s="103">
        <f t="shared" si="25"/>
        <v>0</v>
      </c>
      <c r="T114" s="102" t="s">
        <v>321</v>
      </c>
    </row>
    <row r="115" spans="1:20" s="90" customFormat="1" ht="18" customHeight="1" x14ac:dyDescent="0.25">
      <c r="A115" s="80" t="s">
        <v>159</v>
      </c>
      <c r="B115" s="81"/>
      <c r="C115" s="82"/>
      <c r="D115" s="83" t="str">
        <f t="shared" si="17"/>
        <v/>
      </c>
      <c r="E115" s="83" t="str">
        <f t="shared" si="24"/>
        <v/>
      </c>
      <c r="F115" s="84">
        <v>0</v>
      </c>
      <c r="G115" s="85" t="str">
        <f t="shared" si="14"/>
        <v>$0.00</v>
      </c>
      <c r="H115" s="85" t="str">
        <f t="shared" si="20"/>
        <v>$0.00</v>
      </c>
      <c r="I115" s="82"/>
      <c r="J115" s="86" t="str">
        <f t="shared" si="18"/>
        <v/>
      </c>
      <c r="K115" s="87" t="str">
        <f t="shared" si="21"/>
        <v/>
      </c>
      <c r="L115" s="84">
        <v>0</v>
      </c>
      <c r="M115" s="85" t="str">
        <f t="shared" si="15"/>
        <v>$0.00</v>
      </c>
      <c r="N115" s="85" t="str">
        <f t="shared" si="22"/>
        <v>$0.00</v>
      </c>
      <c r="O115" s="84">
        <v>0</v>
      </c>
      <c r="P115" s="85">
        <f t="shared" si="16"/>
        <v>0</v>
      </c>
      <c r="Q115" s="85">
        <f t="shared" si="19"/>
        <v>0</v>
      </c>
      <c r="R115" s="88">
        <f t="shared" si="23"/>
        <v>0</v>
      </c>
      <c r="S115" s="103">
        <f t="shared" si="25"/>
        <v>0</v>
      </c>
      <c r="T115" s="102" t="s">
        <v>321</v>
      </c>
    </row>
    <row r="116" spans="1:20" s="90" customFormat="1" ht="18" customHeight="1" x14ac:dyDescent="0.25">
      <c r="A116" s="80" t="s">
        <v>160</v>
      </c>
      <c r="B116" s="81"/>
      <c r="C116" s="82"/>
      <c r="D116" s="83" t="str">
        <f t="shared" si="17"/>
        <v/>
      </c>
      <c r="E116" s="83" t="str">
        <f t="shared" si="24"/>
        <v/>
      </c>
      <c r="F116" s="84">
        <v>0</v>
      </c>
      <c r="G116" s="85" t="str">
        <f t="shared" si="14"/>
        <v>$0.00</v>
      </c>
      <c r="H116" s="85" t="str">
        <f t="shared" si="20"/>
        <v>$0.00</v>
      </c>
      <c r="I116" s="82"/>
      <c r="J116" s="86" t="str">
        <f t="shared" si="18"/>
        <v/>
      </c>
      <c r="K116" s="87" t="str">
        <f t="shared" si="21"/>
        <v/>
      </c>
      <c r="L116" s="84">
        <v>0</v>
      </c>
      <c r="M116" s="85" t="str">
        <f t="shared" si="15"/>
        <v>$0.00</v>
      </c>
      <c r="N116" s="85" t="str">
        <f t="shared" si="22"/>
        <v>$0.00</v>
      </c>
      <c r="O116" s="84">
        <v>0</v>
      </c>
      <c r="P116" s="85">
        <f t="shared" si="16"/>
        <v>0</v>
      </c>
      <c r="Q116" s="85">
        <f t="shared" si="19"/>
        <v>0</v>
      </c>
      <c r="R116" s="88">
        <f t="shared" si="23"/>
        <v>0</v>
      </c>
      <c r="S116" s="103">
        <f t="shared" si="25"/>
        <v>0</v>
      </c>
      <c r="T116" s="102" t="s">
        <v>321</v>
      </c>
    </row>
    <row r="117" spans="1:20" s="90" customFormat="1" ht="18" customHeight="1" x14ac:dyDescent="0.25">
      <c r="A117" s="80" t="s">
        <v>161</v>
      </c>
      <c r="B117" s="81"/>
      <c r="C117" s="82"/>
      <c r="D117" s="83" t="str">
        <f t="shared" si="17"/>
        <v/>
      </c>
      <c r="E117" s="83" t="str">
        <f t="shared" si="24"/>
        <v/>
      </c>
      <c r="F117" s="84">
        <v>0</v>
      </c>
      <c r="G117" s="85" t="str">
        <f t="shared" si="14"/>
        <v>$0.00</v>
      </c>
      <c r="H117" s="85" t="str">
        <f t="shared" si="20"/>
        <v>$0.00</v>
      </c>
      <c r="I117" s="82"/>
      <c r="J117" s="86" t="str">
        <f t="shared" si="18"/>
        <v/>
      </c>
      <c r="K117" s="87" t="str">
        <f t="shared" si="21"/>
        <v/>
      </c>
      <c r="L117" s="84">
        <v>0</v>
      </c>
      <c r="M117" s="85" t="str">
        <f t="shared" si="15"/>
        <v>$0.00</v>
      </c>
      <c r="N117" s="85" t="str">
        <f t="shared" si="22"/>
        <v>$0.00</v>
      </c>
      <c r="O117" s="84">
        <v>0</v>
      </c>
      <c r="P117" s="85">
        <f t="shared" si="16"/>
        <v>0</v>
      </c>
      <c r="Q117" s="85">
        <f t="shared" si="19"/>
        <v>0</v>
      </c>
      <c r="R117" s="88">
        <f t="shared" si="23"/>
        <v>0</v>
      </c>
      <c r="S117" s="103">
        <f t="shared" si="25"/>
        <v>0</v>
      </c>
      <c r="T117" s="102" t="s">
        <v>321</v>
      </c>
    </row>
    <row r="118" spans="1:20" s="90" customFormat="1" ht="18" customHeight="1" x14ac:dyDescent="0.25">
      <c r="A118" s="80" t="s">
        <v>162</v>
      </c>
      <c r="B118" s="81"/>
      <c r="C118" s="82"/>
      <c r="D118" s="83" t="str">
        <f t="shared" si="17"/>
        <v/>
      </c>
      <c r="E118" s="83" t="str">
        <f t="shared" si="24"/>
        <v/>
      </c>
      <c r="F118" s="84">
        <v>0</v>
      </c>
      <c r="G118" s="85" t="str">
        <f t="shared" si="14"/>
        <v>$0.00</v>
      </c>
      <c r="H118" s="85" t="str">
        <f t="shared" si="20"/>
        <v>$0.00</v>
      </c>
      <c r="I118" s="82"/>
      <c r="J118" s="86" t="str">
        <f t="shared" si="18"/>
        <v/>
      </c>
      <c r="K118" s="87" t="str">
        <f t="shared" si="21"/>
        <v/>
      </c>
      <c r="L118" s="84">
        <v>0</v>
      </c>
      <c r="M118" s="85" t="str">
        <f t="shared" si="15"/>
        <v>$0.00</v>
      </c>
      <c r="N118" s="85" t="str">
        <f t="shared" si="22"/>
        <v>$0.00</v>
      </c>
      <c r="O118" s="84">
        <v>0</v>
      </c>
      <c r="P118" s="85">
        <f t="shared" si="16"/>
        <v>0</v>
      </c>
      <c r="Q118" s="85">
        <f t="shared" si="19"/>
        <v>0</v>
      </c>
      <c r="R118" s="88">
        <f t="shared" si="23"/>
        <v>0</v>
      </c>
      <c r="S118" s="103">
        <f t="shared" si="25"/>
        <v>0</v>
      </c>
      <c r="T118" s="102" t="s">
        <v>321</v>
      </c>
    </row>
    <row r="119" spans="1:20" s="90" customFormat="1" ht="18" customHeight="1" x14ac:dyDescent="0.25">
      <c r="A119" s="80" t="s">
        <v>163</v>
      </c>
      <c r="B119" s="81"/>
      <c r="C119" s="82"/>
      <c r="D119" s="83" t="str">
        <f t="shared" si="17"/>
        <v/>
      </c>
      <c r="E119" s="83" t="str">
        <f t="shared" si="24"/>
        <v/>
      </c>
      <c r="F119" s="84">
        <v>0</v>
      </c>
      <c r="G119" s="85" t="str">
        <f t="shared" si="14"/>
        <v>$0.00</v>
      </c>
      <c r="H119" s="85" t="str">
        <f t="shared" si="20"/>
        <v>$0.00</v>
      </c>
      <c r="I119" s="82"/>
      <c r="J119" s="86" t="str">
        <f t="shared" si="18"/>
        <v/>
      </c>
      <c r="K119" s="87" t="str">
        <f t="shared" si="21"/>
        <v/>
      </c>
      <c r="L119" s="84">
        <v>0</v>
      </c>
      <c r="M119" s="85" t="str">
        <f t="shared" si="15"/>
        <v>$0.00</v>
      </c>
      <c r="N119" s="85" t="str">
        <f t="shared" si="22"/>
        <v>$0.00</v>
      </c>
      <c r="O119" s="84">
        <v>0</v>
      </c>
      <c r="P119" s="85">
        <f t="shared" si="16"/>
        <v>0</v>
      </c>
      <c r="Q119" s="85">
        <f t="shared" si="19"/>
        <v>0</v>
      </c>
      <c r="R119" s="88">
        <f t="shared" si="23"/>
        <v>0</v>
      </c>
      <c r="S119" s="103">
        <f t="shared" si="25"/>
        <v>0</v>
      </c>
      <c r="T119" s="102" t="s">
        <v>321</v>
      </c>
    </row>
    <row r="120" spans="1:20" s="90" customFormat="1" ht="18" customHeight="1" x14ac:dyDescent="0.25">
      <c r="A120" s="80" t="s">
        <v>164</v>
      </c>
      <c r="B120" s="81"/>
      <c r="C120" s="82"/>
      <c r="D120" s="83" t="str">
        <f t="shared" si="17"/>
        <v/>
      </c>
      <c r="E120" s="83" t="str">
        <f t="shared" si="24"/>
        <v/>
      </c>
      <c r="F120" s="84">
        <v>0</v>
      </c>
      <c r="G120" s="85" t="str">
        <f t="shared" si="14"/>
        <v>$0.00</v>
      </c>
      <c r="H120" s="85" t="str">
        <f t="shared" si="20"/>
        <v>$0.00</v>
      </c>
      <c r="I120" s="82"/>
      <c r="J120" s="86" t="str">
        <f t="shared" si="18"/>
        <v/>
      </c>
      <c r="K120" s="87" t="str">
        <f t="shared" si="21"/>
        <v/>
      </c>
      <c r="L120" s="84">
        <v>0</v>
      </c>
      <c r="M120" s="85" t="str">
        <f t="shared" si="15"/>
        <v>$0.00</v>
      </c>
      <c r="N120" s="85" t="str">
        <f t="shared" si="22"/>
        <v>$0.00</v>
      </c>
      <c r="O120" s="84">
        <v>0</v>
      </c>
      <c r="P120" s="85">
        <f t="shared" si="16"/>
        <v>0</v>
      </c>
      <c r="Q120" s="85">
        <f t="shared" si="19"/>
        <v>0</v>
      </c>
      <c r="R120" s="88">
        <f t="shared" si="23"/>
        <v>0</v>
      </c>
      <c r="S120" s="103">
        <f t="shared" si="25"/>
        <v>0</v>
      </c>
      <c r="T120" s="102" t="s">
        <v>321</v>
      </c>
    </row>
    <row r="121" spans="1:20" s="90" customFormat="1" ht="18" customHeight="1" x14ac:dyDescent="0.25">
      <c r="A121" s="80" t="s">
        <v>165</v>
      </c>
      <c r="B121" s="81"/>
      <c r="C121" s="82"/>
      <c r="D121" s="83" t="str">
        <f t="shared" si="17"/>
        <v/>
      </c>
      <c r="E121" s="83" t="str">
        <f t="shared" si="24"/>
        <v/>
      </c>
      <c r="F121" s="84">
        <v>0</v>
      </c>
      <c r="G121" s="85" t="str">
        <f t="shared" si="14"/>
        <v>$0.00</v>
      </c>
      <c r="H121" s="85" t="str">
        <f t="shared" si="20"/>
        <v>$0.00</v>
      </c>
      <c r="I121" s="82"/>
      <c r="J121" s="86" t="str">
        <f t="shared" si="18"/>
        <v/>
      </c>
      <c r="K121" s="87" t="str">
        <f t="shared" si="21"/>
        <v/>
      </c>
      <c r="L121" s="84">
        <v>0</v>
      </c>
      <c r="M121" s="85" t="str">
        <f t="shared" si="15"/>
        <v>$0.00</v>
      </c>
      <c r="N121" s="85" t="str">
        <f t="shared" si="22"/>
        <v>$0.00</v>
      </c>
      <c r="O121" s="84">
        <v>0</v>
      </c>
      <c r="P121" s="85">
        <f t="shared" si="16"/>
        <v>0</v>
      </c>
      <c r="Q121" s="85">
        <f t="shared" si="19"/>
        <v>0</v>
      </c>
      <c r="R121" s="88">
        <f t="shared" si="23"/>
        <v>0</v>
      </c>
      <c r="S121" s="103">
        <f t="shared" si="25"/>
        <v>0</v>
      </c>
      <c r="T121" s="102" t="s">
        <v>321</v>
      </c>
    </row>
    <row r="122" spans="1:20" s="90" customFormat="1" ht="18" customHeight="1" x14ac:dyDescent="0.25">
      <c r="A122" s="80" t="s">
        <v>166</v>
      </c>
      <c r="B122" s="81"/>
      <c r="C122" s="82"/>
      <c r="D122" s="83" t="str">
        <f t="shared" si="17"/>
        <v/>
      </c>
      <c r="E122" s="83" t="str">
        <f t="shared" si="24"/>
        <v/>
      </c>
      <c r="F122" s="84">
        <v>0</v>
      </c>
      <c r="G122" s="85" t="str">
        <f t="shared" si="14"/>
        <v>$0.00</v>
      </c>
      <c r="H122" s="85" t="str">
        <f t="shared" si="20"/>
        <v>$0.00</v>
      </c>
      <c r="I122" s="82"/>
      <c r="J122" s="86" t="str">
        <f t="shared" si="18"/>
        <v/>
      </c>
      <c r="K122" s="87" t="str">
        <f t="shared" si="21"/>
        <v/>
      </c>
      <c r="L122" s="84">
        <v>0</v>
      </c>
      <c r="M122" s="85" t="str">
        <f t="shared" si="15"/>
        <v>$0.00</v>
      </c>
      <c r="N122" s="85" t="str">
        <f t="shared" si="22"/>
        <v>$0.00</v>
      </c>
      <c r="O122" s="84">
        <v>0</v>
      </c>
      <c r="P122" s="85">
        <f t="shared" si="16"/>
        <v>0</v>
      </c>
      <c r="Q122" s="85">
        <f t="shared" si="19"/>
        <v>0</v>
      </c>
      <c r="R122" s="88">
        <f t="shared" si="23"/>
        <v>0</v>
      </c>
      <c r="S122" s="103">
        <f t="shared" si="25"/>
        <v>0</v>
      </c>
      <c r="T122" s="102" t="s">
        <v>321</v>
      </c>
    </row>
    <row r="123" spans="1:20" s="90" customFormat="1" ht="18" customHeight="1" x14ac:dyDescent="0.25">
      <c r="A123" s="80" t="s">
        <v>167</v>
      </c>
      <c r="B123" s="81"/>
      <c r="C123" s="82"/>
      <c r="D123" s="83" t="str">
        <f t="shared" si="17"/>
        <v/>
      </c>
      <c r="E123" s="83" t="str">
        <f t="shared" si="24"/>
        <v/>
      </c>
      <c r="F123" s="84">
        <v>0</v>
      </c>
      <c r="G123" s="85" t="str">
        <f t="shared" si="14"/>
        <v>$0.00</v>
      </c>
      <c r="H123" s="85" t="str">
        <f t="shared" si="20"/>
        <v>$0.00</v>
      </c>
      <c r="I123" s="82"/>
      <c r="J123" s="86" t="str">
        <f t="shared" si="18"/>
        <v/>
      </c>
      <c r="K123" s="87" t="str">
        <f t="shared" si="21"/>
        <v/>
      </c>
      <c r="L123" s="84">
        <v>0</v>
      </c>
      <c r="M123" s="85" t="str">
        <f t="shared" si="15"/>
        <v>$0.00</v>
      </c>
      <c r="N123" s="85" t="str">
        <f t="shared" si="22"/>
        <v>$0.00</v>
      </c>
      <c r="O123" s="84">
        <v>0</v>
      </c>
      <c r="P123" s="85">
        <f t="shared" si="16"/>
        <v>0</v>
      </c>
      <c r="Q123" s="85">
        <f t="shared" si="19"/>
        <v>0</v>
      </c>
      <c r="R123" s="88">
        <f t="shared" si="23"/>
        <v>0</v>
      </c>
      <c r="S123" s="103">
        <f t="shared" si="25"/>
        <v>0</v>
      </c>
      <c r="T123" s="102" t="s">
        <v>321</v>
      </c>
    </row>
    <row r="124" spans="1:20" s="90" customFormat="1" ht="18" customHeight="1" x14ac:dyDescent="0.25">
      <c r="A124" s="80" t="s">
        <v>168</v>
      </c>
      <c r="B124" s="81"/>
      <c r="C124" s="82"/>
      <c r="D124" s="83" t="str">
        <f t="shared" si="17"/>
        <v/>
      </c>
      <c r="E124" s="83" t="str">
        <f t="shared" si="24"/>
        <v/>
      </c>
      <c r="F124" s="84">
        <v>0</v>
      </c>
      <c r="G124" s="85" t="str">
        <f t="shared" si="14"/>
        <v>$0.00</v>
      </c>
      <c r="H124" s="85" t="str">
        <f t="shared" si="20"/>
        <v>$0.00</v>
      </c>
      <c r="I124" s="82"/>
      <c r="J124" s="86" t="str">
        <f t="shared" si="18"/>
        <v/>
      </c>
      <c r="K124" s="87" t="str">
        <f t="shared" si="21"/>
        <v/>
      </c>
      <c r="L124" s="84">
        <v>0</v>
      </c>
      <c r="M124" s="85" t="str">
        <f t="shared" si="15"/>
        <v>$0.00</v>
      </c>
      <c r="N124" s="85" t="str">
        <f t="shared" si="22"/>
        <v>$0.00</v>
      </c>
      <c r="O124" s="84">
        <v>0</v>
      </c>
      <c r="P124" s="85">
        <f t="shared" si="16"/>
        <v>0</v>
      </c>
      <c r="Q124" s="85">
        <f t="shared" si="19"/>
        <v>0</v>
      </c>
      <c r="R124" s="88">
        <f t="shared" si="23"/>
        <v>0</v>
      </c>
      <c r="S124" s="103">
        <f t="shared" si="25"/>
        <v>0</v>
      </c>
      <c r="T124" s="102" t="s">
        <v>321</v>
      </c>
    </row>
    <row r="125" spans="1:20" s="90" customFormat="1" ht="18" customHeight="1" x14ac:dyDescent="0.25">
      <c r="A125" s="80" t="s">
        <v>169</v>
      </c>
      <c r="B125" s="81"/>
      <c r="C125" s="82"/>
      <c r="D125" s="83" t="str">
        <f t="shared" si="17"/>
        <v/>
      </c>
      <c r="E125" s="83" t="str">
        <f t="shared" si="24"/>
        <v/>
      </c>
      <c r="F125" s="84">
        <v>0</v>
      </c>
      <c r="G125" s="85" t="str">
        <f t="shared" si="14"/>
        <v>$0.00</v>
      </c>
      <c r="H125" s="85" t="str">
        <f t="shared" si="20"/>
        <v>$0.00</v>
      </c>
      <c r="I125" s="82"/>
      <c r="J125" s="86" t="str">
        <f t="shared" si="18"/>
        <v/>
      </c>
      <c r="K125" s="87" t="str">
        <f t="shared" si="21"/>
        <v/>
      </c>
      <c r="L125" s="84">
        <v>0</v>
      </c>
      <c r="M125" s="85" t="str">
        <f t="shared" si="15"/>
        <v>$0.00</v>
      </c>
      <c r="N125" s="85" t="str">
        <f t="shared" si="22"/>
        <v>$0.00</v>
      </c>
      <c r="O125" s="84">
        <v>0</v>
      </c>
      <c r="P125" s="85">
        <f t="shared" si="16"/>
        <v>0</v>
      </c>
      <c r="Q125" s="85">
        <f t="shared" si="19"/>
        <v>0</v>
      </c>
      <c r="R125" s="88">
        <f t="shared" si="23"/>
        <v>0</v>
      </c>
      <c r="S125" s="103">
        <f t="shared" si="25"/>
        <v>0</v>
      </c>
      <c r="T125" s="102" t="s">
        <v>321</v>
      </c>
    </row>
    <row r="126" spans="1:20" s="90" customFormat="1" ht="18" customHeight="1" x14ac:dyDescent="0.25">
      <c r="A126" s="80" t="s">
        <v>170</v>
      </c>
      <c r="B126" s="81"/>
      <c r="C126" s="82"/>
      <c r="D126" s="83" t="str">
        <f t="shared" si="17"/>
        <v/>
      </c>
      <c r="E126" s="83" t="str">
        <f t="shared" si="24"/>
        <v/>
      </c>
      <c r="F126" s="84">
        <v>0</v>
      </c>
      <c r="G126" s="85" t="str">
        <f t="shared" si="14"/>
        <v>$0.00</v>
      </c>
      <c r="H126" s="85" t="str">
        <f t="shared" si="20"/>
        <v>$0.00</v>
      </c>
      <c r="I126" s="82"/>
      <c r="J126" s="86" t="str">
        <f t="shared" si="18"/>
        <v/>
      </c>
      <c r="K126" s="87" t="str">
        <f t="shared" si="21"/>
        <v/>
      </c>
      <c r="L126" s="84">
        <v>0</v>
      </c>
      <c r="M126" s="85" t="str">
        <f t="shared" si="15"/>
        <v>$0.00</v>
      </c>
      <c r="N126" s="85" t="str">
        <f t="shared" si="22"/>
        <v>$0.00</v>
      </c>
      <c r="O126" s="84">
        <v>0</v>
      </c>
      <c r="P126" s="85">
        <f t="shared" si="16"/>
        <v>0</v>
      </c>
      <c r="Q126" s="85">
        <f t="shared" si="19"/>
        <v>0</v>
      </c>
      <c r="R126" s="88">
        <f t="shared" si="23"/>
        <v>0</v>
      </c>
      <c r="S126" s="103">
        <f t="shared" si="25"/>
        <v>0</v>
      </c>
      <c r="T126" s="102" t="s">
        <v>321</v>
      </c>
    </row>
    <row r="127" spans="1:20" s="90" customFormat="1" ht="18" customHeight="1" x14ac:dyDescent="0.25">
      <c r="A127" s="80" t="s">
        <v>171</v>
      </c>
      <c r="B127" s="81"/>
      <c r="C127" s="82"/>
      <c r="D127" s="83" t="str">
        <f t="shared" si="17"/>
        <v/>
      </c>
      <c r="E127" s="83" t="str">
        <f t="shared" si="24"/>
        <v/>
      </c>
      <c r="F127" s="84">
        <v>0</v>
      </c>
      <c r="G127" s="85" t="str">
        <f t="shared" si="14"/>
        <v>$0.00</v>
      </c>
      <c r="H127" s="85" t="str">
        <f t="shared" si="20"/>
        <v>$0.00</v>
      </c>
      <c r="I127" s="82"/>
      <c r="J127" s="86" t="str">
        <f t="shared" si="18"/>
        <v/>
      </c>
      <c r="K127" s="87" t="str">
        <f t="shared" si="21"/>
        <v/>
      </c>
      <c r="L127" s="84">
        <v>0</v>
      </c>
      <c r="M127" s="85" t="str">
        <f t="shared" si="15"/>
        <v>$0.00</v>
      </c>
      <c r="N127" s="85" t="str">
        <f t="shared" si="22"/>
        <v>$0.00</v>
      </c>
      <c r="O127" s="84">
        <v>0</v>
      </c>
      <c r="P127" s="85">
        <f t="shared" si="16"/>
        <v>0</v>
      </c>
      <c r="Q127" s="85">
        <f t="shared" si="19"/>
        <v>0</v>
      </c>
      <c r="R127" s="88">
        <f t="shared" si="23"/>
        <v>0</v>
      </c>
      <c r="S127" s="103">
        <f t="shared" si="25"/>
        <v>0</v>
      </c>
      <c r="T127" s="102" t="s">
        <v>321</v>
      </c>
    </row>
    <row r="128" spans="1:20" s="90" customFormat="1" ht="18" customHeight="1" x14ac:dyDescent="0.25">
      <c r="A128" s="80" t="s">
        <v>172</v>
      </c>
      <c r="B128" s="81"/>
      <c r="C128" s="82"/>
      <c r="D128" s="83" t="str">
        <f t="shared" si="17"/>
        <v/>
      </c>
      <c r="E128" s="83" t="str">
        <f t="shared" si="24"/>
        <v/>
      </c>
      <c r="F128" s="84">
        <v>0</v>
      </c>
      <c r="G128" s="85" t="str">
        <f t="shared" si="14"/>
        <v>$0.00</v>
      </c>
      <c r="H128" s="85" t="str">
        <f t="shared" si="20"/>
        <v>$0.00</v>
      </c>
      <c r="I128" s="82"/>
      <c r="J128" s="86" t="str">
        <f t="shared" si="18"/>
        <v/>
      </c>
      <c r="K128" s="87" t="str">
        <f t="shared" si="21"/>
        <v/>
      </c>
      <c r="L128" s="84">
        <v>0</v>
      </c>
      <c r="M128" s="85" t="str">
        <f t="shared" si="15"/>
        <v>$0.00</v>
      </c>
      <c r="N128" s="85" t="str">
        <f t="shared" si="22"/>
        <v>$0.00</v>
      </c>
      <c r="O128" s="84">
        <v>0</v>
      </c>
      <c r="P128" s="85">
        <f t="shared" si="16"/>
        <v>0</v>
      </c>
      <c r="Q128" s="85">
        <f t="shared" si="19"/>
        <v>0</v>
      </c>
      <c r="R128" s="88">
        <f t="shared" si="23"/>
        <v>0</v>
      </c>
      <c r="S128" s="103">
        <f t="shared" si="25"/>
        <v>0</v>
      </c>
      <c r="T128" s="102" t="s">
        <v>321</v>
      </c>
    </row>
    <row r="129" spans="1:20" s="90" customFormat="1" ht="18" customHeight="1" x14ac:dyDescent="0.25">
      <c r="A129" s="80" t="s">
        <v>173</v>
      </c>
      <c r="B129" s="81"/>
      <c r="C129" s="82"/>
      <c r="D129" s="83" t="str">
        <f t="shared" si="17"/>
        <v/>
      </c>
      <c r="E129" s="83" t="str">
        <f t="shared" si="24"/>
        <v/>
      </c>
      <c r="F129" s="84">
        <v>0</v>
      </c>
      <c r="G129" s="85" t="str">
        <f t="shared" si="14"/>
        <v>$0.00</v>
      </c>
      <c r="H129" s="85" t="str">
        <f t="shared" si="20"/>
        <v>$0.00</v>
      </c>
      <c r="I129" s="82"/>
      <c r="J129" s="86" t="str">
        <f t="shared" si="18"/>
        <v/>
      </c>
      <c r="K129" s="87" t="str">
        <f t="shared" si="21"/>
        <v/>
      </c>
      <c r="L129" s="84">
        <v>0</v>
      </c>
      <c r="M129" s="85" t="str">
        <f t="shared" si="15"/>
        <v>$0.00</v>
      </c>
      <c r="N129" s="85" t="str">
        <f t="shared" si="22"/>
        <v>$0.00</v>
      </c>
      <c r="O129" s="84">
        <v>0</v>
      </c>
      <c r="P129" s="85">
        <f t="shared" si="16"/>
        <v>0</v>
      </c>
      <c r="Q129" s="85">
        <f t="shared" si="19"/>
        <v>0</v>
      </c>
      <c r="R129" s="88">
        <f t="shared" si="23"/>
        <v>0</v>
      </c>
      <c r="S129" s="103">
        <f t="shared" si="25"/>
        <v>0</v>
      </c>
      <c r="T129" s="102" t="s">
        <v>321</v>
      </c>
    </row>
    <row r="130" spans="1:20" s="90" customFormat="1" ht="18" customHeight="1" x14ac:dyDescent="0.25">
      <c r="A130" s="80" t="s">
        <v>174</v>
      </c>
      <c r="B130" s="81"/>
      <c r="C130" s="82"/>
      <c r="D130" s="83" t="str">
        <f t="shared" si="17"/>
        <v/>
      </c>
      <c r="E130" s="83" t="str">
        <f t="shared" si="24"/>
        <v/>
      </c>
      <c r="F130" s="84">
        <v>0</v>
      </c>
      <c r="G130" s="85" t="str">
        <f t="shared" si="14"/>
        <v>$0.00</v>
      </c>
      <c r="H130" s="85" t="str">
        <f t="shared" si="20"/>
        <v>$0.00</v>
      </c>
      <c r="I130" s="82"/>
      <c r="J130" s="86" t="str">
        <f t="shared" si="18"/>
        <v/>
      </c>
      <c r="K130" s="87" t="str">
        <f t="shared" si="21"/>
        <v/>
      </c>
      <c r="L130" s="84">
        <v>0</v>
      </c>
      <c r="M130" s="85" t="str">
        <f t="shared" si="15"/>
        <v>$0.00</v>
      </c>
      <c r="N130" s="85" t="str">
        <f t="shared" si="22"/>
        <v>$0.00</v>
      </c>
      <c r="O130" s="84">
        <v>0</v>
      </c>
      <c r="P130" s="85">
        <f t="shared" si="16"/>
        <v>0</v>
      </c>
      <c r="Q130" s="85">
        <f t="shared" si="19"/>
        <v>0</v>
      </c>
      <c r="R130" s="88">
        <f t="shared" si="23"/>
        <v>0</v>
      </c>
      <c r="S130" s="103">
        <f t="shared" si="25"/>
        <v>0</v>
      </c>
      <c r="T130" s="102" t="s">
        <v>321</v>
      </c>
    </row>
    <row r="131" spans="1:20" s="90" customFormat="1" ht="18" customHeight="1" x14ac:dyDescent="0.25">
      <c r="A131" s="80" t="s">
        <v>175</v>
      </c>
      <c r="B131" s="81"/>
      <c r="C131" s="82"/>
      <c r="D131" s="83" t="str">
        <f t="shared" si="17"/>
        <v/>
      </c>
      <c r="E131" s="83" t="str">
        <f t="shared" si="24"/>
        <v/>
      </c>
      <c r="F131" s="84">
        <v>0</v>
      </c>
      <c r="G131" s="85" t="str">
        <f t="shared" si="14"/>
        <v>$0.00</v>
      </c>
      <c r="H131" s="85" t="str">
        <f t="shared" si="20"/>
        <v>$0.00</v>
      </c>
      <c r="I131" s="82"/>
      <c r="J131" s="86" t="str">
        <f t="shared" si="18"/>
        <v/>
      </c>
      <c r="K131" s="87" t="str">
        <f t="shared" si="21"/>
        <v/>
      </c>
      <c r="L131" s="84">
        <v>0</v>
      </c>
      <c r="M131" s="85" t="str">
        <f t="shared" si="15"/>
        <v>$0.00</v>
      </c>
      <c r="N131" s="85" t="str">
        <f t="shared" si="22"/>
        <v>$0.00</v>
      </c>
      <c r="O131" s="84">
        <v>0</v>
      </c>
      <c r="P131" s="85">
        <f t="shared" si="16"/>
        <v>0</v>
      </c>
      <c r="Q131" s="85">
        <f t="shared" si="19"/>
        <v>0</v>
      </c>
      <c r="R131" s="88">
        <f t="shared" si="23"/>
        <v>0</v>
      </c>
      <c r="S131" s="103">
        <f t="shared" si="25"/>
        <v>0</v>
      </c>
      <c r="T131" s="102" t="s">
        <v>321</v>
      </c>
    </row>
    <row r="132" spans="1:20" s="90" customFormat="1" ht="18" customHeight="1" x14ac:dyDescent="0.25">
      <c r="A132" s="80" t="s">
        <v>176</v>
      </c>
      <c r="B132" s="81"/>
      <c r="C132" s="82"/>
      <c r="D132" s="83" t="str">
        <f t="shared" si="17"/>
        <v/>
      </c>
      <c r="E132" s="83" t="str">
        <f t="shared" si="24"/>
        <v/>
      </c>
      <c r="F132" s="84">
        <v>0</v>
      </c>
      <c r="G132" s="85" t="str">
        <f t="shared" si="14"/>
        <v>$0.00</v>
      </c>
      <c r="H132" s="85" t="str">
        <f t="shared" si="20"/>
        <v>$0.00</v>
      </c>
      <c r="I132" s="82"/>
      <c r="J132" s="86" t="str">
        <f t="shared" si="18"/>
        <v/>
      </c>
      <c r="K132" s="87" t="str">
        <f t="shared" si="21"/>
        <v/>
      </c>
      <c r="L132" s="84">
        <v>0</v>
      </c>
      <c r="M132" s="85" t="str">
        <f t="shared" si="15"/>
        <v>$0.00</v>
      </c>
      <c r="N132" s="85" t="str">
        <f t="shared" si="22"/>
        <v>$0.00</v>
      </c>
      <c r="O132" s="84">
        <v>0</v>
      </c>
      <c r="P132" s="85">
        <f t="shared" si="16"/>
        <v>0</v>
      </c>
      <c r="Q132" s="85">
        <f t="shared" si="19"/>
        <v>0</v>
      </c>
      <c r="R132" s="88">
        <f t="shared" si="23"/>
        <v>0</v>
      </c>
      <c r="S132" s="103">
        <f t="shared" si="25"/>
        <v>0</v>
      </c>
      <c r="T132" s="102" t="s">
        <v>321</v>
      </c>
    </row>
    <row r="133" spans="1:20" s="90" customFormat="1" ht="18" customHeight="1" x14ac:dyDescent="0.25">
      <c r="A133" s="80" t="s">
        <v>177</v>
      </c>
      <c r="B133" s="81"/>
      <c r="C133" s="82"/>
      <c r="D133" s="83" t="str">
        <f t="shared" si="17"/>
        <v/>
      </c>
      <c r="E133" s="83" t="str">
        <f t="shared" si="24"/>
        <v/>
      </c>
      <c r="F133" s="84">
        <v>0</v>
      </c>
      <c r="G133" s="85" t="str">
        <f t="shared" si="14"/>
        <v>$0.00</v>
      </c>
      <c r="H133" s="85" t="str">
        <f t="shared" si="20"/>
        <v>$0.00</v>
      </c>
      <c r="I133" s="82"/>
      <c r="J133" s="86" t="str">
        <f t="shared" si="18"/>
        <v/>
      </c>
      <c r="K133" s="87" t="str">
        <f t="shared" si="21"/>
        <v/>
      </c>
      <c r="L133" s="84">
        <v>0</v>
      </c>
      <c r="M133" s="85" t="str">
        <f t="shared" si="15"/>
        <v>$0.00</v>
      </c>
      <c r="N133" s="85" t="str">
        <f t="shared" si="22"/>
        <v>$0.00</v>
      </c>
      <c r="O133" s="84">
        <v>0</v>
      </c>
      <c r="P133" s="85">
        <f t="shared" si="16"/>
        <v>0</v>
      </c>
      <c r="Q133" s="85">
        <f t="shared" si="19"/>
        <v>0</v>
      </c>
      <c r="R133" s="88">
        <f t="shared" si="23"/>
        <v>0</v>
      </c>
      <c r="S133" s="103">
        <f t="shared" si="25"/>
        <v>0</v>
      </c>
      <c r="T133" s="102" t="s">
        <v>321</v>
      </c>
    </row>
    <row r="134" spans="1:20" s="90" customFormat="1" ht="18" customHeight="1" x14ac:dyDescent="0.25">
      <c r="A134" s="80" t="s">
        <v>178</v>
      </c>
      <c r="B134" s="81"/>
      <c r="C134" s="82"/>
      <c r="D134" s="83" t="str">
        <f t="shared" si="17"/>
        <v/>
      </c>
      <c r="E134" s="83" t="str">
        <f t="shared" si="24"/>
        <v/>
      </c>
      <c r="F134" s="84">
        <v>0</v>
      </c>
      <c r="G134" s="85" t="str">
        <f t="shared" ref="G134:G197" si="26">IF(E134="","$0.00",VLOOKUP(E134,EESP_RateChart,2,FALSE))</f>
        <v>$0.00</v>
      </c>
      <c r="H134" s="85" t="str">
        <f t="shared" si="20"/>
        <v>$0.00</v>
      </c>
      <c r="I134" s="82"/>
      <c r="J134" s="86" t="str">
        <f t="shared" si="18"/>
        <v/>
      </c>
      <c r="K134" s="87" t="str">
        <f t="shared" si="21"/>
        <v/>
      </c>
      <c r="L134" s="84">
        <v>0</v>
      </c>
      <c r="M134" s="85" t="str">
        <f t="shared" ref="M134:M197" si="27">IF(K134="","$0.00",VLOOKUP(K134,EESP_RateChart,2,FALSE))</f>
        <v>$0.00</v>
      </c>
      <c r="N134" s="85" t="str">
        <f t="shared" si="22"/>
        <v>$0.00</v>
      </c>
      <c r="O134" s="84">
        <v>0</v>
      </c>
      <c r="P134" s="85">
        <f t="shared" ref="P134:P197" si="28">VLOOKUP(O134,CH_RateChart2,2,FALSE)</f>
        <v>0</v>
      </c>
      <c r="Q134" s="85">
        <f t="shared" si="19"/>
        <v>0</v>
      </c>
      <c r="R134" s="88">
        <f t="shared" si="23"/>
        <v>0</v>
      </c>
      <c r="S134" s="103">
        <f t="shared" si="25"/>
        <v>0</v>
      </c>
      <c r="T134" s="102" t="s">
        <v>321</v>
      </c>
    </row>
    <row r="135" spans="1:20" s="90" customFormat="1" ht="18" customHeight="1" x14ac:dyDescent="0.25">
      <c r="A135" s="80" t="s">
        <v>179</v>
      </c>
      <c r="B135" s="81"/>
      <c r="C135" s="82"/>
      <c r="D135" s="83" t="str">
        <f t="shared" ref="D135:D198" si="29">IF(C135=0,"",DATEDIF(C135,$L$2,"y"))</f>
        <v/>
      </c>
      <c r="E135" s="83" t="str">
        <f t="shared" si="24"/>
        <v/>
      </c>
      <c r="F135" s="84">
        <v>0</v>
      </c>
      <c r="G135" s="85" t="str">
        <f t="shared" si="26"/>
        <v>$0.00</v>
      </c>
      <c r="H135" s="85" t="str">
        <f t="shared" si="20"/>
        <v>$0.00</v>
      </c>
      <c r="I135" s="82"/>
      <c r="J135" s="86" t="str">
        <f t="shared" ref="J135:J198" si="30">IF(I135=0,"",DATEDIF(I135,$L$2,"y"))</f>
        <v/>
      </c>
      <c r="K135" s="87" t="str">
        <f t="shared" si="21"/>
        <v/>
      </c>
      <c r="L135" s="84">
        <v>0</v>
      </c>
      <c r="M135" s="85" t="str">
        <f t="shared" si="27"/>
        <v>$0.00</v>
      </c>
      <c r="N135" s="85" t="str">
        <f t="shared" si="22"/>
        <v>$0.00</v>
      </c>
      <c r="O135" s="84">
        <v>0</v>
      </c>
      <c r="P135" s="85">
        <f t="shared" si="28"/>
        <v>0</v>
      </c>
      <c r="Q135" s="85">
        <f t="shared" ref="Q135:Q198" si="31">SUM(P135*(O135/1000))</f>
        <v>0</v>
      </c>
      <c r="R135" s="88">
        <f t="shared" si="23"/>
        <v>0</v>
      </c>
      <c r="S135" s="103">
        <f t="shared" si="25"/>
        <v>0</v>
      </c>
      <c r="T135" s="102" t="s">
        <v>321</v>
      </c>
    </row>
    <row r="136" spans="1:20" s="90" customFormat="1" ht="18" customHeight="1" x14ac:dyDescent="0.25">
      <c r="A136" s="80" t="s">
        <v>180</v>
      </c>
      <c r="B136" s="81"/>
      <c r="C136" s="82"/>
      <c r="D136" s="83" t="str">
        <f t="shared" si="29"/>
        <v/>
      </c>
      <c r="E136" s="83" t="str">
        <f t="shared" si="24"/>
        <v/>
      </c>
      <c r="F136" s="84">
        <v>0</v>
      </c>
      <c r="G136" s="85" t="str">
        <f t="shared" si="26"/>
        <v>$0.00</v>
      </c>
      <c r="H136" s="85" t="str">
        <f t="shared" ref="H136:H199" si="32">IF(E136="","$0.00",SUM(G136*(F136/1000)))</f>
        <v>$0.00</v>
      </c>
      <c r="I136" s="82"/>
      <c r="J136" s="86" t="str">
        <f t="shared" si="30"/>
        <v/>
      </c>
      <c r="K136" s="87" t="str">
        <f t="shared" ref="K136:K199" si="33">IF(J136&lt;25,"&lt;25",IF(J136&lt;30,"25-29",IF(J136&lt;35,"30-34",IF(J136&lt;40,"35-39",IF(J136&lt;45,"40-44",IF(J136&lt;50,"45-49",IF(J136&lt;55,"50-54",IF(J136&lt;60,"55-59",IF(J136&lt;65,"60-64",IF(J136&lt;70,"65-69",IF(J136&lt;75,"70-74",IF(J136&lt;50074,"75+",""))))))))))))</f>
        <v/>
      </c>
      <c r="L136" s="84">
        <v>0</v>
      </c>
      <c r="M136" s="85" t="str">
        <f t="shared" si="27"/>
        <v>$0.00</v>
      </c>
      <c r="N136" s="85" t="str">
        <f t="shared" ref="N136:N199" si="34">IF(K136="","$0.00",SUM(M136*(L136/1000)))</f>
        <v>$0.00</v>
      </c>
      <c r="O136" s="84">
        <v>0</v>
      </c>
      <c r="P136" s="85">
        <f t="shared" si="28"/>
        <v>0</v>
      </c>
      <c r="Q136" s="85">
        <f t="shared" si="31"/>
        <v>0</v>
      </c>
      <c r="R136" s="88">
        <f t="shared" ref="R136:R199" si="35">SUM(H136+N136+Q136)</f>
        <v>0</v>
      </c>
      <c r="S136" s="103">
        <f t="shared" si="25"/>
        <v>0</v>
      </c>
      <c r="T136" s="102" t="s">
        <v>321</v>
      </c>
    </row>
    <row r="137" spans="1:20" s="90" customFormat="1" ht="18" customHeight="1" x14ac:dyDescent="0.25">
      <c r="A137" s="80" t="s">
        <v>181</v>
      </c>
      <c r="B137" s="81"/>
      <c r="C137" s="82"/>
      <c r="D137" s="83" t="str">
        <f t="shared" si="29"/>
        <v/>
      </c>
      <c r="E137" s="83" t="str">
        <f t="shared" ref="E137:E200" si="36">IF(D137&lt;25,"&lt;25",IF(D137&lt;30,"25-29",IF(D137&lt;35,"30-34",IF(D137&lt;40,"35-39",IF(D137&lt;45,"40-44",IF(D137&lt;50,"45-49",IF(D137&lt;55,"50-54",IF(D137&lt;60,"55-59",IF(D137&lt;65,"60-64",IF(D137&lt;70,"65-69",IF(D137&lt;75,"70-74",IF(D137&lt;50074,"75+",""))))))))))))</f>
        <v/>
      </c>
      <c r="F137" s="84">
        <v>0</v>
      </c>
      <c r="G137" s="85" t="str">
        <f t="shared" si="26"/>
        <v>$0.00</v>
      </c>
      <c r="H137" s="85" t="str">
        <f t="shared" si="32"/>
        <v>$0.00</v>
      </c>
      <c r="I137" s="82"/>
      <c r="J137" s="86" t="str">
        <f t="shared" si="30"/>
        <v/>
      </c>
      <c r="K137" s="87" t="str">
        <f t="shared" si="33"/>
        <v/>
      </c>
      <c r="L137" s="84">
        <v>0</v>
      </c>
      <c r="M137" s="85" t="str">
        <f t="shared" si="27"/>
        <v>$0.00</v>
      </c>
      <c r="N137" s="85" t="str">
        <f t="shared" si="34"/>
        <v>$0.00</v>
      </c>
      <c r="O137" s="84">
        <v>0</v>
      </c>
      <c r="P137" s="85">
        <f t="shared" si="28"/>
        <v>0</v>
      </c>
      <c r="Q137" s="85">
        <f t="shared" si="31"/>
        <v>0</v>
      </c>
      <c r="R137" s="88">
        <f t="shared" si="35"/>
        <v>0</v>
      </c>
      <c r="S137" s="103">
        <f t="shared" ref="S137:S200" si="37">SUM(L137-F137)</f>
        <v>0</v>
      </c>
      <c r="T137" s="102" t="s">
        <v>321</v>
      </c>
    </row>
    <row r="138" spans="1:20" s="90" customFormat="1" ht="18" customHeight="1" x14ac:dyDescent="0.25">
      <c r="A138" s="80" t="s">
        <v>182</v>
      </c>
      <c r="B138" s="81"/>
      <c r="C138" s="82"/>
      <c r="D138" s="83" t="str">
        <f t="shared" si="29"/>
        <v/>
      </c>
      <c r="E138" s="83" t="str">
        <f t="shared" si="36"/>
        <v/>
      </c>
      <c r="F138" s="84">
        <v>0</v>
      </c>
      <c r="G138" s="85" t="str">
        <f t="shared" si="26"/>
        <v>$0.00</v>
      </c>
      <c r="H138" s="85" t="str">
        <f t="shared" si="32"/>
        <v>$0.00</v>
      </c>
      <c r="I138" s="82"/>
      <c r="J138" s="86" t="str">
        <f t="shared" si="30"/>
        <v/>
      </c>
      <c r="K138" s="87" t="str">
        <f t="shared" si="33"/>
        <v/>
      </c>
      <c r="L138" s="84">
        <v>0</v>
      </c>
      <c r="M138" s="85" t="str">
        <f t="shared" si="27"/>
        <v>$0.00</v>
      </c>
      <c r="N138" s="85" t="str">
        <f t="shared" si="34"/>
        <v>$0.00</v>
      </c>
      <c r="O138" s="84">
        <v>0</v>
      </c>
      <c r="P138" s="85">
        <f t="shared" si="28"/>
        <v>0</v>
      </c>
      <c r="Q138" s="85">
        <f t="shared" si="31"/>
        <v>0</v>
      </c>
      <c r="R138" s="88">
        <f t="shared" si="35"/>
        <v>0</v>
      </c>
      <c r="S138" s="103">
        <f t="shared" si="37"/>
        <v>0</v>
      </c>
      <c r="T138" s="102" t="s">
        <v>321</v>
      </c>
    </row>
    <row r="139" spans="1:20" s="90" customFormat="1" ht="18" customHeight="1" x14ac:dyDescent="0.25">
      <c r="A139" s="80" t="s">
        <v>183</v>
      </c>
      <c r="B139" s="81"/>
      <c r="C139" s="82"/>
      <c r="D139" s="83" t="str">
        <f t="shared" si="29"/>
        <v/>
      </c>
      <c r="E139" s="83" t="str">
        <f t="shared" si="36"/>
        <v/>
      </c>
      <c r="F139" s="84">
        <v>0</v>
      </c>
      <c r="G139" s="85" t="str">
        <f t="shared" si="26"/>
        <v>$0.00</v>
      </c>
      <c r="H139" s="85" t="str">
        <f t="shared" si="32"/>
        <v>$0.00</v>
      </c>
      <c r="I139" s="82"/>
      <c r="J139" s="86" t="str">
        <f t="shared" si="30"/>
        <v/>
      </c>
      <c r="K139" s="87" t="str">
        <f t="shared" si="33"/>
        <v/>
      </c>
      <c r="L139" s="84">
        <v>0</v>
      </c>
      <c r="M139" s="85" t="str">
        <f t="shared" si="27"/>
        <v>$0.00</v>
      </c>
      <c r="N139" s="85" t="str">
        <f t="shared" si="34"/>
        <v>$0.00</v>
      </c>
      <c r="O139" s="84">
        <v>0</v>
      </c>
      <c r="P139" s="85">
        <f t="shared" si="28"/>
        <v>0</v>
      </c>
      <c r="Q139" s="85">
        <f t="shared" si="31"/>
        <v>0</v>
      </c>
      <c r="R139" s="88">
        <f t="shared" si="35"/>
        <v>0</v>
      </c>
      <c r="S139" s="103">
        <f t="shared" si="37"/>
        <v>0</v>
      </c>
      <c r="T139" s="102" t="s">
        <v>321</v>
      </c>
    </row>
    <row r="140" spans="1:20" s="90" customFormat="1" ht="18" customHeight="1" x14ac:dyDescent="0.25">
      <c r="A140" s="80" t="s">
        <v>184</v>
      </c>
      <c r="B140" s="81"/>
      <c r="C140" s="82"/>
      <c r="D140" s="83" t="str">
        <f t="shared" si="29"/>
        <v/>
      </c>
      <c r="E140" s="83" t="str">
        <f t="shared" si="36"/>
        <v/>
      </c>
      <c r="F140" s="84">
        <v>0</v>
      </c>
      <c r="G140" s="85" t="str">
        <f t="shared" si="26"/>
        <v>$0.00</v>
      </c>
      <c r="H140" s="85" t="str">
        <f t="shared" si="32"/>
        <v>$0.00</v>
      </c>
      <c r="I140" s="82"/>
      <c r="J140" s="86" t="str">
        <f t="shared" si="30"/>
        <v/>
      </c>
      <c r="K140" s="87" t="str">
        <f t="shared" si="33"/>
        <v/>
      </c>
      <c r="L140" s="84">
        <v>0</v>
      </c>
      <c r="M140" s="85" t="str">
        <f t="shared" si="27"/>
        <v>$0.00</v>
      </c>
      <c r="N140" s="85" t="str">
        <f t="shared" si="34"/>
        <v>$0.00</v>
      </c>
      <c r="O140" s="84">
        <v>0</v>
      </c>
      <c r="P140" s="85">
        <f t="shared" si="28"/>
        <v>0</v>
      </c>
      <c r="Q140" s="85">
        <f t="shared" si="31"/>
        <v>0</v>
      </c>
      <c r="R140" s="88">
        <f t="shared" si="35"/>
        <v>0</v>
      </c>
      <c r="S140" s="103">
        <f t="shared" si="37"/>
        <v>0</v>
      </c>
      <c r="T140" s="102" t="s">
        <v>321</v>
      </c>
    </row>
    <row r="141" spans="1:20" s="90" customFormat="1" ht="18" customHeight="1" x14ac:dyDescent="0.25">
      <c r="A141" s="80" t="s">
        <v>185</v>
      </c>
      <c r="B141" s="81"/>
      <c r="C141" s="82"/>
      <c r="D141" s="83" t="str">
        <f t="shared" si="29"/>
        <v/>
      </c>
      <c r="E141" s="83" t="str">
        <f t="shared" si="36"/>
        <v/>
      </c>
      <c r="F141" s="84">
        <v>0</v>
      </c>
      <c r="G141" s="85" t="str">
        <f t="shared" si="26"/>
        <v>$0.00</v>
      </c>
      <c r="H141" s="85" t="str">
        <f t="shared" si="32"/>
        <v>$0.00</v>
      </c>
      <c r="I141" s="82"/>
      <c r="J141" s="86" t="str">
        <f t="shared" si="30"/>
        <v/>
      </c>
      <c r="K141" s="87" t="str">
        <f t="shared" si="33"/>
        <v/>
      </c>
      <c r="L141" s="84">
        <v>0</v>
      </c>
      <c r="M141" s="85" t="str">
        <f t="shared" si="27"/>
        <v>$0.00</v>
      </c>
      <c r="N141" s="85" t="str">
        <f t="shared" si="34"/>
        <v>$0.00</v>
      </c>
      <c r="O141" s="84">
        <v>0</v>
      </c>
      <c r="P141" s="85">
        <f t="shared" si="28"/>
        <v>0</v>
      </c>
      <c r="Q141" s="85">
        <f t="shared" si="31"/>
        <v>0</v>
      </c>
      <c r="R141" s="88">
        <f t="shared" si="35"/>
        <v>0</v>
      </c>
      <c r="S141" s="103">
        <f t="shared" si="37"/>
        <v>0</v>
      </c>
      <c r="T141" s="102" t="s">
        <v>321</v>
      </c>
    </row>
    <row r="142" spans="1:20" s="90" customFormat="1" ht="18" customHeight="1" x14ac:dyDescent="0.25">
      <c r="A142" s="80" t="s">
        <v>186</v>
      </c>
      <c r="B142" s="81"/>
      <c r="C142" s="82"/>
      <c r="D142" s="83" t="str">
        <f t="shared" si="29"/>
        <v/>
      </c>
      <c r="E142" s="83" t="str">
        <f t="shared" si="36"/>
        <v/>
      </c>
      <c r="F142" s="84">
        <v>0</v>
      </c>
      <c r="G142" s="85" t="str">
        <f t="shared" si="26"/>
        <v>$0.00</v>
      </c>
      <c r="H142" s="85" t="str">
        <f t="shared" si="32"/>
        <v>$0.00</v>
      </c>
      <c r="I142" s="82"/>
      <c r="J142" s="86" t="str">
        <f t="shared" si="30"/>
        <v/>
      </c>
      <c r="K142" s="87" t="str">
        <f t="shared" si="33"/>
        <v/>
      </c>
      <c r="L142" s="84">
        <v>0</v>
      </c>
      <c r="M142" s="85" t="str">
        <f t="shared" si="27"/>
        <v>$0.00</v>
      </c>
      <c r="N142" s="85" t="str">
        <f t="shared" si="34"/>
        <v>$0.00</v>
      </c>
      <c r="O142" s="84">
        <v>0</v>
      </c>
      <c r="P142" s="85">
        <f t="shared" si="28"/>
        <v>0</v>
      </c>
      <c r="Q142" s="85">
        <f t="shared" si="31"/>
        <v>0</v>
      </c>
      <c r="R142" s="88">
        <f t="shared" si="35"/>
        <v>0</v>
      </c>
      <c r="S142" s="103">
        <f t="shared" si="37"/>
        <v>0</v>
      </c>
      <c r="T142" s="102" t="s">
        <v>321</v>
      </c>
    </row>
    <row r="143" spans="1:20" s="90" customFormat="1" ht="18" customHeight="1" x14ac:dyDescent="0.25">
      <c r="A143" s="80" t="s">
        <v>187</v>
      </c>
      <c r="B143" s="81"/>
      <c r="C143" s="82"/>
      <c r="D143" s="83" t="str">
        <f t="shared" si="29"/>
        <v/>
      </c>
      <c r="E143" s="83" t="str">
        <f t="shared" si="36"/>
        <v/>
      </c>
      <c r="F143" s="84">
        <v>0</v>
      </c>
      <c r="G143" s="85" t="str">
        <f t="shared" si="26"/>
        <v>$0.00</v>
      </c>
      <c r="H143" s="85" t="str">
        <f t="shared" si="32"/>
        <v>$0.00</v>
      </c>
      <c r="I143" s="82"/>
      <c r="J143" s="86" t="str">
        <f t="shared" si="30"/>
        <v/>
      </c>
      <c r="K143" s="87" t="str">
        <f t="shared" si="33"/>
        <v/>
      </c>
      <c r="L143" s="84">
        <v>0</v>
      </c>
      <c r="M143" s="85" t="str">
        <f t="shared" si="27"/>
        <v>$0.00</v>
      </c>
      <c r="N143" s="85" t="str">
        <f t="shared" si="34"/>
        <v>$0.00</v>
      </c>
      <c r="O143" s="84">
        <v>0</v>
      </c>
      <c r="P143" s="85">
        <f t="shared" si="28"/>
        <v>0</v>
      </c>
      <c r="Q143" s="85">
        <f t="shared" si="31"/>
        <v>0</v>
      </c>
      <c r="R143" s="88">
        <f t="shared" si="35"/>
        <v>0</v>
      </c>
      <c r="S143" s="103">
        <f t="shared" si="37"/>
        <v>0</v>
      </c>
      <c r="T143" s="102" t="s">
        <v>321</v>
      </c>
    </row>
    <row r="144" spans="1:20" s="90" customFormat="1" ht="18" customHeight="1" x14ac:dyDescent="0.25">
      <c r="A144" s="80" t="s">
        <v>188</v>
      </c>
      <c r="B144" s="81"/>
      <c r="C144" s="82"/>
      <c r="D144" s="83" t="str">
        <f t="shared" si="29"/>
        <v/>
      </c>
      <c r="E144" s="83" t="str">
        <f t="shared" si="36"/>
        <v/>
      </c>
      <c r="F144" s="84">
        <v>0</v>
      </c>
      <c r="G144" s="85" t="str">
        <f t="shared" si="26"/>
        <v>$0.00</v>
      </c>
      <c r="H144" s="85" t="str">
        <f t="shared" si="32"/>
        <v>$0.00</v>
      </c>
      <c r="I144" s="82"/>
      <c r="J144" s="86" t="str">
        <f t="shared" si="30"/>
        <v/>
      </c>
      <c r="K144" s="87" t="str">
        <f t="shared" si="33"/>
        <v/>
      </c>
      <c r="L144" s="84">
        <v>0</v>
      </c>
      <c r="M144" s="85" t="str">
        <f t="shared" si="27"/>
        <v>$0.00</v>
      </c>
      <c r="N144" s="85" t="str">
        <f t="shared" si="34"/>
        <v>$0.00</v>
      </c>
      <c r="O144" s="84">
        <v>0</v>
      </c>
      <c r="P144" s="85">
        <f t="shared" si="28"/>
        <v>0</v>
      </c>
      <c r="Q144" s="85">
        <f t="shared" si="31"/>
        <v>0</v>
      </c>
      <c r="R144" s="88">
        <f t="shared" si="35"/>
        <v>0</v>
      </c>
      <c r="S144" s="103">
        <f t="shared" si="37"/>
        <v>0</v>
      </c>
      <c r="T144" s="102" t="s">
        <v>321</v>
      </c>
    </row>
    <row r="145" spans="1:20" s="90" customFormat="1" ht="18" customHeight="1" x14ac:dyDescent="0.25">
      <c r="A145" s="80" t="s">
        <v>189</v>
      </c>
      <c r="B145" s="81"/>
      <c r="C145" s="82"/>
      <c r="D145" s="83" t="str">
        <f t="shared" si="29"/>
        <v/>
      </c>
      <c r="E145" s="83" t="str">
        <f t="shared" si="36"/>
        <v/>
      </c>
      <c r="F145" s="84">
        <v>0</v>
      </c>
      <c r="G145" s="85" t="str">
        <f t="shared" si="26"/>
        <v>$0.00</v>
      </c>
      <c r="H145" s="85" t="str">
        <f t="shared" si="32"/>
        <v>$0.00</v>
      </c>
      <c r="I145" s="82"/>
      <c r="J145" s="86" t="str">
        <f t="shared" si="30"/>
        <v/>
      </c>
      <c r="K145" s="87" t="str">
        <f t="shared" si="33"/>
        <v/>
      </c>
      <c r="L145" s="84">
        <v>0</v>
      </c>
      <c r="M145" s="85" t="str">
        <f t="shared" si="27"/>
        <v>$0.00</v>
      </c>
      <c r="N145" s="85" t="str">
        <f t="shared" si="34"/>
        <v>$0.00</v>
      </c>
      <c r="O145" s="84">
        <v>0</v>
      </c>
      <c r="P145" s="85">
        <f t="shared" si="28"/>
        <v>0</v>
      </c>
      <c r="Q145" s="85">
        <f t="shared" si="31"/>
        <v>0</v>
      </c>
      <c r="R145" s="88">
        <f t="shared" si="35"/>
        <v>0</v>
      </c>
      <c r="S145" s="103">
        <f t="shared" si="37"/>
        <v>0</v>
      </c>
      <c r="T145" s="102" t="s">
        <v>321</v>
      </c>
    </row>
    <row r="146" spans="1:20" s="90" customFormat="1" ht="18" customHeight="1" x14ac:dyDescent="0.25">
      <c r="A146" s="80" t="s">
        <v>190</v>
      </c>
      <c r="B146" s="81"/>
      <c r="C146" s="82"/>
      <c r="D146" s="83" t="str">
        <f t="shared" si="29"/>
        <v/>
      </c>
      <c r="E146" s="83" t="str">
        <f t="shared" si="36"/>
        <v/>
      </c>
      <c r="F146" s="84">
        <v>0</v>
      </c>
      <c r="G146" s="85" t="str">
        <f t="shared" si="26"/>
        <v>$0.00</v>
      </c>
      <c r="H146" s="85" t="str">
        <f t="shared" si="32"/>
        <v>$0.00</v>
      </c>
      <c r="I146" s="82"/>
      <c r="J146" s="86" t="str">
        <f t="shared" si="30"/>
        <v/>
      </c>
      <c r="K146" s="87" t="str">
        <f t="shared" si="33"/>
        <v/>
      </c>
      <c r="L146" s="84">
        <v>0</v>
      </c>
      <c r="M146" s="85" t="str">
        <f t="shared" si="27"/>
        <v>$0.00</v>
      </c>
      <c r="N146" s="85" t="str">
        <f t="shared" si="34"/>
        <v>$0.00</v>
      </c>
      <c r="O146" s="84">
        <v>0</v>
      </c>
      <c r="P146" s="85">
        <f t="shared" si="28"/>
        <v>0</v>
      </c>
      <c r="Q146" s="85">
        <f t="shared" si="31"/>
        <v>0</v>
      </c>
      <c r="R146" s="88">
        <f t="shared" si="35"/>
        <v>0</v>
      </c>
      <c r="S146" s="103">
        <f t="shared" si="37"/>
        <v>0</v>
      </c>
      <c r="T146" s="102" t="s">
        <v>321</v>
      </c>
    </row>
    <row r="147" spans="1:20" s="90" customFormat="1" ht="18" customHeight="1" x14ac:dyDescent="0.25">
      <c r="A147" s="80" t="s">
        <v>191</v>
      </c>
      <c r="B147" s="81"/>
      <c r="C147" s="82"/>
      <c r="D147" s="83" t="str">
        <f t="shared" si="29"/>
        <v/>
      </c>
      <c r="E147" s="83" t="str">
        <f t="shared" si="36"/>
        <v/>
      </c>
      <c r="F147" s="84">
        <v>0</v>
      </c>
      <c r="G147" s="85" t="str">
        <f t="shared" si="26"/>
        <v>$0.00</v>
      </c>
      <c r="H147" s="85" t="str">
        <f t="shared" si="32"/>
        <v>$0.00</v>
      </c>
      <c r="I147" s="82"/>
      <c r="J147" s="86" t="str">
        <f t="shared" si="30"/>
        <v/>
      </c>
      <c r="K147" s="87" t="str">
        <f t="shared" si="33"/>
        <v/>
      </c>
      <c r="L147" s="84">
        <v>0</v>
      </c>
      <c r="M147" s="85" t="str">
        <f t="shared" si="27"/>
        <v>$0.00</v>
      </c>
      <c r="N147" s="85" t="str">
        <f t="shared" si="34"/>
        <v>$0.00</v>
      </c>
      <c r="O147" s="84">
        <v>0</v>
      </c>
      <c r="P147" s="85">
        <f t="shared" si="28"/>
        <v>0</v>
      </c>
      <c r="Q147" s="85">
        <f t="shared" si="31"/>
        <v>0</v>
      </c>
      <c r="R147" s="88">
        <f t="shared" si="35"/>
        <v>0</v>
      </c>
      <c r="S147" s="103">
        <f t="shared" si="37"/>
        <v>0</v>
      </c>
      <c r="T147" s="102" t="s">
        <v>321</v>
      </c>
    </row>
    <row r="148" spans="1:20" s="90" customFormat="1" ht="18" customHeight="1" x14ac:dyDescent="0.25">
      <c r="A148" s="80" t="s">
        <v>192</v>
      </c>
      <c r="B148" s="81"/>
      <c r="C148" s="82"/>
      <c r="D148" s="83" t="str">
        <f t="shared" si="29"/>
        <v/>
      </c>
      <c r="E148" s="83" t="str">
        <f t="shared" si="36"/>
        <v/>
      </c>
      <c r="F148" s="84">
        <v>0</v>
      </c>
      <c r="G148" s="85" t="str">
        <f t="shared" si="26"/>
        <v>$0.00</v>
      </c>
      <c r="H148" s="85" t="str">
        <f t="shared" si="32"/>
        <v>$0.00</v>
      </c>
      <c r="I148" s="82"/>
      <c r="J148" s="86" t="str">
        <f t="shared" si="30"/>
        <v/>
      </c>
      <c r="K148" s="87" t="str">
        <f t="shared" si="33"/>
        <v/>
      </c>
      <c r="L148" s="84">
        <v>0</v>
      </c>
      <c r="M148" s="85" t="str">
        <f t="shared" si="27"/>
        <v>$0.00</v>
      </c>
      <c r="N148" s="85" t="str">
        <f t="shared" si="34"/>
        <v>$0.00</v>
      </c>
      <c r="O148" s="84">
        <v>0</v>
      </c>
      <c r="P148" s="85">
        <f t="shared" si="28"/>
        <v>0</v>
      </c>
      <c r="Q148" s="85">
        <f t="shared" si="31"/>
        <v>0</v>
      </c>
      <c r="R148" s="88">
        <f t="shared" si="35"/>
        <v>0</v>
      </c>
      <c r="S148" s="103">
        <f t="shared" si="37"/>
        <v>0</v>
      </c>
      <c r="T148" s="102" t="s">
        <v>321</v>
      </c>
    </row>
    <row r="149" spans="1:20" s="90" customFormat="1" ht="18" customHeight="1" x14ac:dyDescent="0.25">
      <c r="A149" s="80" t="s">
        <v>193</v>
      </c>
      <c r="B149" s="81"/>
      <c r="C149" s="82"/>
      <c r="D149" s="83" t="str">
        <f t="shared" si="29"/>
        <v/>
      </c>
      <c r="E149" s="83" t="str">
        <f t="shared" si="36"/>
        <v/>
      </c>
      <c r="F149" s="84">
        <v>0</v>
      </c>
      <c r="G149" s="85" t="str">
        <f t="shared" si="26"/>
        <v>$0.00</v>
      </c>
      <c r="H149" s="85" t="str">
        <f t="shared" si="32"/>
        <v>$0.00</v>
      </c>
      <c r="I149" s="82"/>
      <c r="J149" s="86" t="str">
        <f t="shared" si="30"/>
        <v/>
      </c>
      <c r="K149" s="87" t="str">
        <f t="shared" si="33"/>
        <v/>
      </c>
      <c r="L149" s="84">
        <v>0</v>
      </c>
      <c r="M149" s="85" t="str">
        <f t="shared" si="27"/>
        <v>$0.00</v>
      </c>
      <c r="N149" s="85" t="str">
        <f t="shared" si="34"/>
        <v>$0.00</v>
      </c>
      <c r="O149" s="84">
        <v>0</v>
      </c>
      <c r="P149" s="85">
        <f t="shared" si="28"/>
        <v>0</v>
      </c>
      <c r="Q149" s="85">
        <f t="shared" si="31"/>
        <v>0</v>
      </c>
      <c r="R149" s="88">
        <f t="shared" si="35"/>
        <v>0</v>
      </c>
      <c r="S149" s="103">
        <f t="shared" si="37"/>
        <v>0</v>
      </c>
      <c r="T149" s="102" t="s">
        <v>321</v>
      </c>
    </row>
    <row r="150" spans="1:20" s="90" customFormat="1" ht="18" customHeight="1" x14ac:dyDescent="0.25">
      <c r="A150" s="80" t="s">
        <v>194</v>
      </c>
      <c r="B150" s="81"/>
      <c r="C150" s="82"/>
      <c r="D150" s="83" t="str">
        <f t="shared" si="29"/>
        <v/>
      </c>
      <c r="E150" s="83" t="str">
        <f t="shared" si="36"/>
        <v/>
      </c>
      <c r="F150" s="84">
        <v>0</v>
      </c>
      <c r="G150" s="85" t="str">
        <f t="shared" si="26"/>
        <v>$0.00</v>
      </c>
      <c r="H150" s="85" t="str">
        <f t="shared" si="32"/>
        <v>$0.00</v>
      </c>
      <c r="I150" s="82"/>
      <c r="J150" s="86" t="str">
        <f t="shared" si="30"/>
        <v/>
      </c>
      <c r="K150" s="87" t="str">
        <f t="shared" si="33"/>
        <v/>
      </c>
      <c r="L150" s="84">
        <v>0</v>
      </c>
      <c r="M150" s="85" t="str">
        <f t="shared" si="27"/>
        <v>$0.00</v>
      </c>
      <c r="N150" s="85" t="str">
        <f t="shared" si="34"/>
        <v>$0.00</v>
      </c>
      <c r="O150" s="84">
        <v>0</v>
      </c>
      <c r="P150" s="85">
        <f t="shared" si="28"/>
        <v>0</v>
      </c>
      <c r="Q150" s="85">
        <f t="shared" si="31"/>
        <v>0</v>
      </c>
      <c r="R150" s="88">
        <f t="shared" si="35"/>
        <v>0</v>
      </c>
      <c r="S150" s="103">
        <f t="shared" si="37"/>
        <v>0</v>
      </c>
      <c r="T150" s="102" t="s">
        <v>321</v>
      </c>
    </row>
    <row r="151" spans="1:20" s="90" customFormat="1" ht="18" customHeight="1" x14ac:dyDescent="0.25">
      <c r="A151" s="80" t="s">
        <v>195</v>
      </c>
      <c r="B151" s="81"/>
      <c r="C151" s="82"/>
      <c r="D151" s="83" t="str">
        <f t="shared" si="29"/>
        <v/>
      </c>
      <c r="E151" s="83" t="str">
        <f t="shared" si="36"/>
        <v/>
      </c>
      <c r="F151" s="84">
        <v>0</v>
      </c>
      <c r="G151" s="85" t="str">
        <f t="shared" si="26"/>
        <v>$0.00</v>
      </c>
      <c r="H151" s="85" t="str">
        <f t="shared" si="32"/>
        <v>$0.00</v>
      </c>
      <c r="I151" s="82"/>
      <c r="J151" s="86" t="str">
        <f t="shared" si="30"/>
        <v/>
      </c>
      <c r="K151" s="87" t="str">
        <f t="shared" si="33"/>
        <v/>
      </c>
      <c r="L151" s="84">
        <v>0</v>
      </c>
      <c r="M151" s="85" t="str">
        <f t="shared" si="27"/>
        <v>$0.00</v>
      </c>
      <c r="N151" s="85" t="str">
        <f t="shared" si="34"/>
        <v>$0.00</v>
      </c>
      <c r="O151" s="84">
        <v>0</v>
      </c>
      <c r="P151" s="85">
        <f t="shared" si="28"/>
        <v>0</v>
      </c>
      <c r="Q151" s="85">
        <f t="shared" si="31"/>
        <v>0</v>
      </c>
      <c r="R151" s="88">
        <f t="shared" si="35"/>
        <v>0</v>
      </c>
      <c r="S151" s="103">
        <f t="shared" si="37"/>
        <v>0</v>
      </c>
      <c r="T151" s="102" t="s">
        <v>321</v>
      </c>
    </row>
    <row r="152" spans="1:20" s="90" customFormat="1" ht="18" customHeight="1" x14ac:dyDescent="0.25">
      <c r="A152" s="80" t="s">
        <v>196</v>
      </c>
      <c r="B152" s="81"/>
      <c r="C152" s="82"/>
      <c r="D152" s="83" t="str">
        <f t="shared" si="29"/>
        <v/>
      </c>
      <c r="E152" s="83" t="str">
        <f t="shared" si="36"/>
        <v/>
      </c>
      <c r="F152" s="84">
        <v>0</v>
      </c>
      <c r="G152" s="85" t="str">
        <f t="shared" si="26"/>
        <v>$0.00</v>
      </c>
      <c r="H152" s="85" t="str">
        <f t="shared" si="32"/>
        <v>$0.00</v>
      </c>
      <c r="I152" s="82"/>
      <c r="J152" s="86" t="str">
        <f t="shared" si="30"/>
        <v/>
      </c>
      <c r="K152" s="87" t="str">
        <f t="shared" si="33"/>
        <v/>
      </c>
      <c r="L152" s="84">
        <v>0</v>
      </c>
      <c r="M152" s="85" t="str">
        <f t="shared" si="27"/>
        <v>$0.00</v>
      </c>
      <c r="N152" s="85" t="str">
        <f t="shared" si="34"/>
        <v>$0.00</v>
      </c>
      <c r="O152" s="84">
        <v>0</v>
      </c>
      <c r="P152" s="85">
        <f t="shared" si="28"/>
        <v>0</v>
      </c>
      <c r="Q152" s="85">
        <f t="shared" si="31"/>
        <v>0</v>
      </c>
      <c r="R152" s="88">
        <f t="shared" si="35"/>
        <v>0</v>
      </c>
      <c r="S152" s="103">
        <f t="shared" si="37"/>
        <v>0</v>
      </c>
      <c r="T152" s="102" t="s">
        <v>321</v>
      </c>
    </row>
    <row r="153" spans="1:20" s="90" customFormat="1" ht="18" customHeight="1" x14ac:dyDescent="0.25">
      <c r="A153" s="80" t="s">
        <v>197</v>
      </c>
      <c r="B153" s="81"/>
      <c r="C153" s="82"/>
      <c r="D153" s="83" t="str">
        <f t="shared" si="29"/>
        <v/>
      </c>
      <c r="E153" s="83" t="str">
        <f t="shared" si="36"/>
        <v/>
      </c>
      <c r="F153" s="84">
        <v>0</v>
      </c>
      <c r="G153" s="85" t="str">
        <f t="shared" si="26"/>
        <v>$0.00</v>
      </c>
      <c r="H153" s="85" t="str">
        <f t="shared" si="32"/>
        <v>$0.00</v>
      </c>
      <c r="I153" s="82"/>
      <c r="J153" s="86" t="str">
        <f t="shared" si="30"/>
        <v/>
      </c>
      <c r="K153" s="87" t="str">
        <f t="shared" si="33"/>
        <v/>
      </c>
      <c r="L153" s="84">
        <v>0</v>
      </c>
      <c r="M153" s="85" t="str">
        <f t="shared" si="27"/>
        <v>$0.00</v>
      </c>
      <c r="N153" s="85" t="str">
        <f t="shared" si="34"/>
        <v>$0.00</v>
      </c>
      <c r="O153" s="84">
        <v>0</v>
      </c>
      <c r="P153" s="85">
        <f t="shared" si="28"/>
        <v>0</v>
      </c>
      <c r="Q153" s="85">
        <f t="shared" si="31"/>
        <v>0</v>
      </c>
      <c r="R153" s="88">
        <f t="shared" si="35"/>
        <v>0</v>
      </c>
      <c r="S153" s="103">
        <f t="shared" si="37"/>
        <v>0</v>
      </c>
      <c r="T153" s="102" t="s">
        <v>321</v>
      </c>
    </row>
    <row r="154" spans="1:20" s="90" customFormat="1" ht="18" customHeight="1" x14ac:dyDescent="0.25">
      <c r="A154" s="80" t="s">
        <v>198</v>
      </c>
      <c r="B154" s="81"/>
      <c r="C154" s="82"/>
      <c r="D154" s="83" t="str">
        <f t="shared" si="29"/>
        <v/>
      </c>
      <c r="E154" s="83" t="str">
        <f t="shared" si="36"/>
        <v/>
      </c>
      <c r="F154" s="84">
        <v>0</v>
      </c>
      <c r="G154" s="85" t="str">
        <f t="shared" si="26"/>
        <v>$0.00</v>
      </c>
      <c r="H154" s="85" t="str">
        <f t="shared" si="32"/>
        <v>$0.00</v>
      </c>
      <c r="I154" s="82"/>
      <c r="J154" s="86" t="str">
        <f t="shared" si="30"/>
        <v/>
      </c>
      <c r="K154" s="87" t="str">
        <f t="shared" si="33"/>
        <v/>
      </c>
      <c r="L154" s="84">
        <v>0</v>
      </c>
      <c r="M154" s="85" t="str">
        <f t="shared" si="27"/>
        <v>$0.00</v>
      </c>
      <c r="N154" s="85" t="str">
        <f t="shared" si="34"/>
        <v>$0.00</v>
      </c>
      <c r="O154" s="84">
        <v>0</v>
      </c>
      <c r="P154" s="85">
        <f t="shared" si="28"/>
        <v>0</v>
      </c>
      <c r="Q154" s="85">
        <f t="shared" si="31"/>
        <v>0</v>
      </c>
      <c r="R154" s="88">
        <f t="shared" si="35"/>
        <v>0</v>
      </c>
      <c r="S154" s="103">
        <f t="shared" si="37"/>
        <v>0</v>
      </c>
      <c r="T154" s="102" t="s">
        <v>321</v>
      </c>
    </row>
    <row r="155" spans="1:20" s="90" customFormat="1" ht="18" customHeight="1" x14ac:dyDescent="0.25">
      <c r="A155" s="80" t="s">
        <v>199</v>
      </c>
      <c r="B155" s="81"/>
      <c r="C155" s="82"/>
      <c r="D155" s="83" t="str">
        <f t="shared" si="29"/>
        <v/>
      </c>
      <c r="E155" s="83" t="str">
        <f t="shared" si="36"/>
        <v/>
      </c>
      <c r="F155" s="84">
        <v>0</v>
      </c>
      <c r="G155" s="85" t="str">
        <f t="shared" si="26"/>
        <v>$0.00</v>
      </c>
      <c r="H155" s="85" t="str">
        <f t="shared" si="32"/>
        <v>$0.00</v>
      </c>
      <c r="I155" s="82"/>
      <c r="J155" s="86" t="str">
        <f t="shared" si="30"/>
        <v/>
      </c>
      <c r="K155" s="87" t="str">
        <f t="shared" si="33"/>
        <v/>
      </c>
      <c r="L155" s="84">
        <v>0</v>
      </c>
      <c r="M155" s="85" t="str">
        <f t="shared" si="27"/>
        <v>$0.00</v>
      </c>
      <c r="N155" s="85" t="str">
        <f t="shared" si="34"/>
        <v>$0.00</v>
      </c>
      <c r="O155" s="84">
        <v>0</v>
      </c>
      <c r="P155" s="85">
        <f t="shared" si="28"/>
        <v>0</v>
      </c>
      <c r="Q155" s="85">
        <f t="shared" si="31"/>
        <v>0</v>
      </c>
      <c r="R155" s="88">
        <f t="shared" si="35"/>
        <v>0</v>
      </c>
      <c r="S155" s="103">
        <f t="shared" si="37"/>
        <v>0</v>
      </c>
      <c r="T155" s="102" t="s">
        <v>321</v>
      </c>
    </row>
    <row r="156" spans="1:20" s="90" customFormat="1" ht="18" customHeight="1" x14ac:dyDescent="0.25">
      <c r="A156" s="80" t="s">
        <v>200</v>
      </c>
      <c r="B156" s="81"/>
      <c r="C156" s="82"/>
      <c r="D156" s="83" t="str">
        <f t="shared" si="29"/>
        <v/>
      </c>
      <c r="E156" s="83" t="str">
        <f t="shared" si="36"/>
        <v/>
      </c>
      <c r="F156" s="84">
        <v>0</v>
      </c>
      <c r="G156" s="85" t="str">
        <f t="shared" si="26"/>
        <v>$0.00</v>
      </c>
      <c r="H156" s="85" t="str">
        <f t="shared" si="32"/>
        <v>$0.00</v>
      </c>
      <c r="I156" s="82"/>
      <c r="J156" s="86" t="str">
        <f t="shared" si="30"/>
        <v/>
      </c>
      <c r="K156" s="87" t="str">
        <f t="shared" si="33"/>
        <v/>
      </c>
      <c r="L156" s="84">
        <v>0</v>
      </c>
      <c r="M156" s="85" t="str">
        <f t="shared" si="27"/>
        <v>$0.00</v>
      </c>
      <c r="N156" s="85" t="str">
        <f t="shared" si="34"/>
        <v>$0.00</v>
      </c>
      <c r="O156" s="84">
        <v>0</v>
      </c>
      <c r="P156" s="85">
        <f t="shared" si="28"/>
        <v>0</v>
      </c>
      <c r="Q156" s="85">
        <f t="shared" si="31"/>
        <v>0</v>
      </c>
      <c r="R156" s="88">
        <f t="shared" si="35"/>
        <v>0</v>
      </c>
      <c r="S156" s="103">
        <f t="shared" si="37"/>
        <v>0</v>
      </c>
      <c r="T156" s="102" t="s">
        <v>321</v>
      </c>
    </row>
    <row r="157" spans="1:20" s="90" customFormat="1" ht="18" customHeight="1" x14ac:dyDescent="0.25">
      <c r="A157" s="80" t="s">
        <v>201</v>
      </c>
      <c r="B157" s="81"/>
      <c r="C157" s="82"/>
      <c r="D157" s="83" t="str">
        <f t="shared" si="29"/>
        <v/>
      </c>
      <c r="E157" s="83" t="str">
        <f t="shared" si="36"/>
        <v/>
      </c>
      <c r="F157" s="84">
        <v>0</v>
      </c>
      <c r="G157" s="85" t="str">
        <f t="shared" si="26"/>
        <v>$0.00</v>
      </c>
      <c r="H157" s="85" t="str">
        <f t="shared" si="32"/>
        <v>$0.00</v>
      </c>
      <c r="I157" s="82"/>
      <c r="J157" s="86" t="str">
        <f t="shared" si="30"/>
        <v/>
      </c>
      <c r="K157" s="87" t="str">
        <f t="shared" si="33"/>
        <v/>
      </c>
      <c r="L157" s="84">
        <v>0</v>
      </c>
      <c r="M157" s="85" t="str">
        <f t="shared" si="27"/>
        <v>$0.00</v>
      </c>
      <c r="N157" s="85" t="str">
        <f t="shared" si="34"/>
        <v>$0.00</v>
      </c>
      <c r="O157" s="84">
        <v>0</v>
      </c>
      <c r="P157" s="85">
        <f t="shared" si="28"/>
        <v>0</v>
      </c>
      <c r="Q157" s="85">
        <f t="shared" si="31"/>
        <v>0</v>
      </c>
      <c r="R157" s="88">
        <f t="shared" si="35"/>
        <v>0</v>
      </c>
      <c r="S157" s="103">
        <f t="shared" si="37"/>
        <v>0</v>
      </c>
      <c r="T157" s="102" t="s">
        <v>321</v>
      </c>
    </row>
    <row r="158" spans="1:20" s="90" customFormat="1" ht="18" customHeight="1" x14ac:dyDescent="0.25">
      <c r="A158" s="80" t="s">
        <v>202</v>
      </c>
      <c r="B158" s="81"/>
      <c r="C158" s="82"/>
      <c r="D158" s="83" t="str">
        <f t="shared" si="29"/>
        <v/>
      </c>
      <c r="E158" s="83" t="str">
        <f t="shared" si="36"/>
        <v/>
      </c>
      <c r="F158" s="84">
        <v>0</v>
      </c>
      <c r="G158" s="85" t="str">
        <f t="shared" si="26"/>
        <v>$0.00</v>
      </c>
      <c r="H158" s="85" t="str">
        <f t="shared" si="32"/>
        <v>$0.00</v>
      </c>
      <c r="I158" s="82"/>
      <c r="J158" s="86" t="str">
        <f t="shared" si="30"/>
        <v/>
      </c>
      <c r="K158" s="87" t="str">
        <f t="shared" si="33"/>
        <v/>
      </c>
      <c r="L158" s="84">
        <v>0</v>
      </c>
      <c r="M158" s="85" t="str">
        <f t="shared" si="27"/>
        <v>$0.00</v>
      </c>
      <c r="N158" s="85" t="str">
        <f t="shared" si="34"/>
        <v>$0.00</v>
      </c>
      <c r="O158" s="84">
        <v>0</v>
      </c>
      <c r="P158" s="85">
        <f t="shared" si="28"/>
        <v>0</v>
      </c>
      <c r="Q158" s="85">
        <f t="shared" si="31"/>
        <v>0</v>
      </c>
      <c r="R158" s="88">
        <f t="shared" si="35"/>
        <v>0</v>
      </c>
      <c r="S158" s="103">
        <f t="shared" si="37"/>
        <v>0</v>
      </c>
      <c r="T158" s="102" t="s">
        <v>321</v>
      </c>
    </row>
    <row r="159" spans="1:20" s="90" customFormat="1" ht="18" customHeight="1" x14ac:dyDescent="0.25">
      <c r="A159" s="80" t="s">
        <v>203</v>
      </c>
      <c r="B159" s="81"/>
      <c r="C159" s="82"/>
      <c r="D159" s="83" t="str">
        <f t="shared" si="29"/>
        <v/>
      </c>
      <c r="E159" s="83" t="str">
        <f t="shared" si="36"/>
        <v/>
      </c>
      <c r="F159" s="84">
        <v>0</v>
      </c>
      <c r="G159" s="85" t="str">
        <f t="shared" si="26"/>
        <v>$0.00</v>
      </c>
      <c r="H159" s="85" t="str">
        <f t="shared" si="32"/>
        <v>$0.00</v>
      </c>
      <c r="I159" s="82"/>
      <c r="J159" s="86" t="str">
        <f t="shared" si="30"/>
        <v/>
      </c>
      <c r="K159" s="87" t="str">
        <f t="shared" si="33"/>
        <v/>
      </c>
      <c r="L159" s="84">
        <v>0</v>
      </c>
      <c r="M159" s="85" t="str">
        <f t="shared" si="27"/>
        <v>$0.00</v>
      </c>
      <c r="N159" s="85" t="str">
        <f t="shared" si="34"/>
        <v>$0.00</v>
      </c>
      <c r="O159" s="84">
        <v>0</v>
      </c>
      <c r="P159" s="85">
        <f t="shared" si="28"/>
        <v>0</v>
      </c>
      <c r="Q159" s="85">
        <f t="shared" si="31"/>
        <v>0</v>
      </c>
      <c r="R159" s="88">
        <f t="shared" si="35"/>
        <v>0</v>
      </c>
      <c r="S159" s="103">
        <f t="shared" si="37"/>
        <v>0</v>
      </c>
      <c r="T159" s="102" t="s">
        <v>321</v>
      </c>
    </row>
    <row r="160" spans="1:20" s="90" customFormat="1" ht="18" customHeight="1" x14ac:dyDescent="0.25">
      <c r="A160" s="80" t="s">
        <v>204</v>
      </c>
      <c r="B160" s="81"/>
      <c r="C160" s="82"/>
      <c r="D160" s="83" t="str">
        <f t="shared" si="29"/>
        <v/>
      </c>
      <c r="E160" s="83" t="str">
        <f t="shared" si="36"/>
        <v/>
      </c>
      <c r="F160" s="84">
        <v>0</v>
      </c>
      <c r="G160" s="85" t="str">
        <f t="shared" si="26"/>
        <v>$0.00</v>
      </c>
      <c r="H160" s="85" t="str">
        <f t="shared" si="32"/>
        <v>$0.00</v>
      </c>
      <c r="I160" s="82"/>
      <c r="J160" s="86" t="str">
        <f t="shared" si="30"/>
        <v/>
      </c>
      <c r="K160" s="87" t="str">
        <f t="shared" si="33"/>
        <v/>
      </c>
      <c r="L160" s="84">
        <v>0</v>
      </c>
      <c r="M160" s="85" t="str">
        <f t="shared" si="27"/>
        <v>$0.00</v>
      </c>
      <c r="N160" s="85" t="str">
        <f t="shared" si="34"/>
        <v>$0.00</v>
      </c>
      <c r="O160" s="84">
        <v>0</v>
      </c>
      <c r="P160" s="85">
        <f t="shared" si="28"/>
        <v>0</v>
      </c>
      <c r="Q160" s="85">
        <f t="shared" si="31"/>
        <v>0</v>
      </c>
      <c r="R160" s="88">
        <f t="shared" si="35"/>
        <v>0</v>
      </c>
      <c r="S160" s="103">
        <f t="shared" si="37"/>
        <v>0</v>
      </c>
      <c r="T160" s="102" t="s">
        <v>321</v>
      </c>
    </row>
    <row r="161" spans="1:20" s="90" customFormat="1" ht="18" customHeight="1" x14ac:dyDescent="0.25">
      <c r="A161" s="80" t="s">
        <v>205</v>
      </c>
      <c r="B161" s="81"/>
      <c r="C161" s="82"/>
      <c r="D161" s="83" t="str">
        <f t="shared" si="29"/>
        <v/>
      </c>
      <c r="E161" s="83" t="str">
        <f t="shared" si="36"/>
        <v/>
      </c>
      <c r="F161" s="84">
        <v>0</v>
      </c>
      <c r="G161" s="85" t="str">
        <f t="shared" si="26"/>
        <v>$0.00</v>
      </c>
      <c r="H161" s="85" t="str">
        <f t="shared" si="32"/>
        <v>$0.00</v>
      </c>
      <c r="I161" s="82"/>
      <c r="J161" s="86" t="str">
        <f t="shared" si="30"/>
        <v/>
      </c>
      <c r="K161" s="87" t="str">
        <f t="shared" si="33"/>
        <v/>
      </c>
      <c r="L161" s="84">
        <v>0</v>
      </c>
      <c r="M161" s="85" t="str">
        <f t="shared" si="27"/>
        <v>$0.00</v>
      </c>
      <c r="N161" s="85" t="str">
        <f t="shared" si="34"/>
        <v>$0.00</v>
      </c>
      <c r="O161" s="84">
        <v>0</v>
      </c>
      <c r="P161" s="85">
        <f t="shared" si="28"/>
        <v>0</v>
      </c>
      <c r="Q161" s="85">
        <f t="shared" si="31"/>
        <v>0</v>
      </c>
      <c r="R161" s="88">
        <f t="shared" si="35"/>
        <v>0</v>
      </c>
      <c r="S161" s="103">
        <f t="shared" si="37"/>
        <v>0</v>
      </c>
      <c r="T161" s="102" t="s">
        <v>321</v>
      </c>
    </row>
    <row r="162" spans="1:20" s="90" customFormat="1" ht="18" customHeight="1" x14ac:dyDescent="0.25">
      <c r="A162" s="80" t="s">
        <v>206</v>
      </c>
      <c r="B162" s="81"/>
      <c r="C162" s="82"/>
      <c r="D162" s="83" t="str">
        <f t="shared" si="29"/>
        <v/>
      </c>
      <c r="E162" s="83" t="str">
        <f t="shared" si="36"/>
        <v/>
      </c>
      <c r="F162" s="84">
        <v>0</v>
      </c>
      <c r="G162" s="85" t="str">
        <f t="shared" si="26"/>
        <v>$0.00</v>
      </c>
      <c r="H162" s="85" t="str">
        <f t="shared" si="32"/>
        <v>$0.00</v>
      </c>
      <c r="I162" s="82"/>
      <c r="J162" s="86" t="str">
        <f t="shared" si="30"/>
        <v/>
      </c>
      <c r="K162" s="87" t="str">
        <f t="shared" si="33"/>
        <v/>
      </c>
      <c r="L162" s="84">
        <v>0</v>
      </c>
      <c r="M162" s="85" t="str">
        <f t="shared" si="27"/>
        <v>$0.00</v>
      </c>
      <c r="N162" s="85" t="str">
        <f t="shared" si="34"/>
        <v>$0.00</v>
      </c>
      <c r="O162" s="84">
        <v>0</v>
      </c>
      <c r="P162" s="85">
        <f t="shared" si="28"/>
        <v>0</v>
      </c>
      <c r="Q162" s="85">
        <f t="shared" si="31"/>
        <v>0</v>
      </c>
      <c r="R162" s="88">
        <f t="shared" si="35"/>
        <v>0</v>
      </c>
      <c r="S162" s="103">
        <f t="shared" si="37"/>
        <v>0</v>
      </c>
      <c r="T162" s="102" t="s">
        <v>321</v>
      </c>
    </row>
    <row r="163" spans="1:20" s="90" customFormat="1" ht="18" customHeight="1" x14ac:dyDescent="0.25">
      <c r="A163" s="80" t="s">
        <v>207</v>
      </c>
      <c r="B163" s="81"/>
      <c r="C163" s="82"/>
      <c r="D163" s="83" t="str">
        <f t="shared" si="29"/>
        <v/>
      </c>
      <c r="E163" s="83" t="str">
        <f t="shared" si="36"/>
        <v/>
      </c>
      <c r="F163" s="84">
        <v>0</v>
      </c>
      <c r="G163" s="85" t="str">
        <f t="shared" si="26"/>
        <v>$0.00</v>
      </c>
      <c r="H163" s="85" t="str">
        <f t="shared" si="32"/>
        <v>$0.00</v>
      </c>
      <c r="I163" s="82"/>
      <c r="J163" s="86" t="str">
        <f t="shared" si="30"/>
        <v/>
      </c>
      <c r="K163" s="87" t="str">
        <f t="shared" si="33"/>
        <v/>
      </c>
      <c r="L163" s="84">
        <v>0</v>
      </c>
      <c r="M163" s="85" t="str">
        <f t="shared" si="27"/>
        <v>$0.00</v>
      </c>
      <c r="N163" s="85" t="str">
        <f t="shared" si="34"/>
        <v>$0.00</v>
      </c>
      <c r="O163" s="84">
        <v>0</v>
      </c>
      <c r="P163" s="85">
        <f t="shared" si="28"/>
        <v>0</v>
      </c>
      <c r="Q163" s="85">
        <f t="shared" si="31"/>
        <v>0</v>
      </c>
      <c r="R163" s="88">
        <f t="shared" si="35"/>
        <v>0</v>
      </c>
      <c r="S163" s="103">
        <f t="shared" si="37"/>
        <v>0</v>
      </c>
      <c r="T163" s="102" t="s">
        <v>321</v>
      </c>
    </row>
    <row r="164" spans="1:20" s="90" customFormat="1" ht="18" customHeight="1" x14ac:dyDescent="0.25">
      <c r="A164" s="80" t="s">
        <v>208</v>
      </c>
      <c r="B164" s="81"/>
      <c r="C164" s="82"/>
      <c r="D164" s="83" t="str">
        <f t="shared" si="29"/>
        <v/>
      </c>
      <c r="E164" s="83" t="str">
        <f t="shared" si="36"/>
        <v/>
      </c>
      <c r="F164" s="84">
        <v>0</v>
      </c>
      <c r="G164" s="85" t="str">
        <f t="shared" si="26"/>
        <v>$0.00</v>
      </c>
      <c r="H164" s="85" t="str">
        <f t="shared" si="32"/>
        <v>$0.00</v>
      </c>
      <c r="I164" s="82"/>
      <c r="J164" s="86" t="str">
        <f t="shared" si="30"/>
        <v/>
      </c>
      <c r="K164" s="87" t="str">
        <f t="shared" si="33"/>
        <v/>
      </c>
      <c r="L164" s="84">
        <v>0</v>
      </c>
      <c r="M164" s="85" t="str">
        <f t="shared" si="27"/>
        <v>$0.00</v>
      </c>
      <c r="N164" s="85" t="str">
        <f t="shared" si="34"/>
        <v>$0.00</v>
      </c>
      <c r="O164" s="84">
        <v>0</v>
      </c>
      <c r="P164" s="85">
        <f t="shared" si="28"/>
        <v>0</v>
      </c>
      <c r="Q164" s="85">
        <f t="shared" si="31"/>
        <v>0</v>
      </c>
      <c r="R164" s="88">
        <f t="shared" si="35"/>
        <v>0</v>
      </c>
      <c r="S164" s="103">
        <f t="shared" si="37"/>
        <v>0</v>
      </c>
      <c r="T164" s="102" t="s">
        <v>321</v>
      </c>
    </row>
    <row r="165" spans="1:20" s="90" customFormat="1" ht="18" customHeight="1" x14ac:dyDescent="0.25">
      <c r="A165" s="80" t="s">
        <v>209</v>
      </c>
      <c r="B165" s="81"/>
      <c r="C165" s="82"/>
      <c r="D165" s="83" t="str">
        <f t="shared" si="29"/>
        <v/>
      </c>
      <c r="E165" s="83" t="str">
        <f t="shared" si="36"/>
        <v/>
      </c>
      <c r="F165" s="84">
        <v>0</v>
      </c>
      <c r="G165" s="85" t="str">
        <f t="shared" si="26"/>
        <v>$0.00</v>
      </c>
      <c r="H165" s="85" t="str">
        <f t="shared" si="32"/>
        <v>$0.00</v>
      </c>
      <c r="I165" s="82"/>
      <c r="J165" s="86" t="str">
        <f t="shared" si="30"/>
        <v/>
      </c>
      <c r="K165" s="87" t="str">
        <f t="shared" si="33"/>
        <v/>
      </c>
      <c r="L165" s="84">
        <v>0</v>
      </c>
      <c r="M165" s="85" t="str">
        <f t="shared" si="27"/>
        <v>$0.00</v>
      </c>
      <c r="N165" s="85" t="str">
        <f t="shared" si="34"/>
        <v>$0.00</v>
      </c>
      <c r="O165" s="84">
        <v>0</v>
      </c>
      <c r="P165" s="85">
        <f t="shared" si="28"/>
        <v>0</v>
      </c>
      <c r="Q165" s="85">
        <f t="shared" si="31"/>
        <v>0</v>
      </c>
      <c r="R165" s="88">
        <f t="shared" si="35"/>
        <v>0</v>
      </c>
      <c r="S165" s="103">
        <f t="shared" si="37"/>
        <v>0</v>
      </c>
      <c r="T165" s="102" t="s">
        <v>321</v>
      </c>
    </row>
    <row r="166" spans="1:20" s="90" customFormat="1" ht="18" customHeight="1" x14ac:dyDescent="0.25">
      <c r="A166" s="80" t="s">
        <v>210</v>
      </c>
      <c r="B166" s="81"/>
      <c r="C166" s="82"/>
      <c r="D166" s="83" t="str">
        <f t="shared" si="29"/>
        <v/>
      </c>
      <c r="E166" s="83" t="str">
        <f t="shared" si="36"/>
        <v/>
      </c>
      <c r="F166" s="84">
        <v>0</v>
      </c>
      <c r="G166" s="85" t="str">
        <f t="shared" si="26"/>
        <v>$0.00</v>
      </c>
      <c r="H166" s="85" t="str">
        <f t="shared" si="32"/>
        <v>$0.00</v>
      </c>
      <c r="I166" s="82"/>
      <c r="J166" s="86" t="str">
        <f t="shared" si="30"/>
        <v/>
      </c>
      <c r="K166" s="87" t="str">
        <f t="shared" si="33"/>
        <v/>
      </c>
      <c r="L166" s="84">
        <v>0</v>
      </c>
      <c r="M166" s="85" t="str">
        <f t="shared" si="27"/>
        <v>$0.00</v>
      </c>
      <c r="N166" s="85" t="str">
        <f t="shared" si="34"/>
        <v>$0.00</v>
      </c>
      <c r="O166" s="84">
        <v>0</v>
      </c>
      <c r="P166" s="85">
        <f t="shared" si="28"/>
        <v>0</v>
      </c>
      <c r="Q166" s="85">
        <f t="shared" si="31"/>
        <v>0</v>
      </c>
      <c r="R166" s="88">
        <f t="shared" si="35"/>
        <v>0</v>
      </c>
      <c r="S166" s="103">
        <f t="shared" si="37"/>
        <v>0</v>
      </c>
      <c r="T166" s="102" t="s">
        <v>321</v>
      </c>
    </row>
    <row r="167" spans="1:20" s="90" customFormat="1" ht="18" customHeight="1" x14ac:dyDescent="0.25">
      <c r="A167" s="80" t="s">
        <v>211</v>
      </c>
      <c r="B167" s="81"/>
      <c r="C167" s="82"/>
      <c r="D167" s="83" t="str">
        <f t="shared" si="29"/>
        <v/>
      </c>
      <c r="E167" s="83" t="str">
        <f t="shared" si="36"/>
        <v/>
      </c>
      <c r="F167" s="84">
        <v>0</v>
      </c>
      <c r="G167" s="85" t="str">
        <f t="shared" si="26"/>
        <v>$0.00</v>
      </c>
      <c r="H167" s="85" t="str">
        <f t="shared" si="32"/>
        <v>$0.00</v>
      </c>
      <c r="I167" s="82"/>
      <c r="J167" s="86" t="str">
        <f t="shared" si="30"/>
        <v/>
      </c>
      <c r="K167" s="87" t="str">
        <f t="shared" si="33"/>
        <v/>
      </c>
      <c r="L167" s="84">
        <v>0</v>
      </c>
      <c r="M167" s="85" t="str">
        <f t="shared" si="27"/>
        <v>$0.00</v>
      </c>
      <c r="N167" s="85" t="str">
        <f t="shared" si="34"/>
        <v>$0.00</v>
      </c>
      <c r="O167" s="84">
        <v>0</v>
      </c>
      <c r="P167" s="85">
        <f t="shared" si="28"/>
        <v>0</v>
      </c>
      <c r="Q167" s="85">
        <f t="shared" si="31"/>
        <v>0</v>
      </c>
      <c r="R167" s="88">
        <f t="shared" si="35"/>
        <v>0</v>
      </c>
      <c r="S167" s="103">
        <f t="shared" si="37"/>
        <v>0</v>
      </c>
      <c r="T167" s="102" t="s">
        <v>321</v>
      </c>
    </row>
    <row r="168" spans="1:20" s="90" customFormat="1" ht="18" customHeight="1" x14ac:dyDescent="0.25">
      <c r="A168" s="80" t="s">
        <v>212</v>
      </c>
      <c r="B168" s="81"/>
      <c r="C168" s="82"/>
      <c r="D168" s="83" t="str">
        <f t="shared" si="29"/>
        <v/>
      </c>
      <c r="E168" s="83" t="str">
        <f t="shared" si="36"/>
        <v/>
      </c>
      <c r="F168" s="84">
        <v>0</v>
      </c>
      <c r="G168" s="85" t="str">
        <f t="shared" si="26"/>
        <v>$0.00</v>
      </c>
      <c r="H168" s="85" t="str">
        <f t="shared" si="32"/>
        <v>$0.00</v>
      </c>
      <c r="I168" s="82"/>
      <c r="J168" s="86" t="str">
        <f t="shared" si="30"/>
        <v/>
      </c>
      <c r="K168" s="87" t="str">
        <f t="shared" si="33"/>
        <v/>
      </c>
      <c r="L168" s="84">
        <v>0</v>
      </c>
      <c r="M168" s="85" t="str">
        <f t="shared" si="27"/>
        <v>$0.00</v>
      </c>
      <c r="N168" s="85" t="str">
        <f t="shared" si="34"/>
        <v>$0.00</v>
      </c>
      <c r="O168" s="84">
        <v>0</v>
      </c>
      <c r="P168" s="85">
        <f t="shared" si="28"/>
        <v>0</v>
      </c>
      <c r="Q168" s="85">
        <f t="shared" si="31"/>
        <v>0</v>
      </c>
      <c r="R168" s="88">
        <f t="shared" si="35"/>
        <v>0</v>
      </c>
      <c r="S168" s="103">
        <f t="shared" si="37"/>
        <v>0</v>
      </c>
      <c r="T168" s="102" t="s">
        <v>321</v>
      </c>
    </row>
    <row r="169" spans="1:20" s="90" customFormat="1" ht="18" customHeight="1" x14ac:dyDescent="0.25">
      <c r="A169" s="80" t="s">
        <v>213</v>
      </c>
      <c r="B169" s="81"/>
      <c r="C169" s="82"/>
      <c r="D169" s="83" t="str">
        <f t="shared" si="29"/>
        <v/>
      </c>
      <c r="E169" s="83" t="str">
        <f t="shared" si="36"/>
        <v/>
      </c>
      <c r="F169" s="84">
        <v>0</v>
      </c>
      <c r="G169" s="85" t="str">
        <f t="shared" si="26"/>
        <v>$0.00</v>
      </c>
      <c r="H169" s="85" t="str">
        <f t="shared" si="32"/>
        <v>$0.00</v>
      </c>
      <c r="I169" s="82"/>
      <c r="J169" s="86" t="str">
        <f t="shared" si="30"/>
        <v/>
      </c>
      <c r="K169" s="87" t="str">
        <f t="shared" si="33"/>
        <v/>
      </c>
      <c r="L169" s="84">
        <v>0</v>
      </c>
      <c r="M169" s="85" t="str">
        <f t="shared" si="27"/>
        <v>$0.00</v>
      </c>
      <c r="N169" s="85" t="str">
        <f t="shared" si="34"/>
        <v>$0.00</v>
      </c>
      <c r="O169" s="84">
        <v>0</v>
      </c>
      <c r="P169" s="85">
        <f t="shared" si="28"/>
        <v>0</v>
      </c>
      <c r="Q169" s="85">
        <f t="shared" si="31"/>
        <v>0</v>
      </c>
      <c r="R169" s="88">
        <f t="shared" si="35"/>
        <v>0</v>
      </c>
      <c r="S169" s="103">
        <f t="shared" si="37"/>
        <v>0</v>
      </c>
      <c r="T169" s="102" t="s">
        <v>321</v>
      </c>
    </row>
    <row r="170" spans="1:20" s="90" customFormat="1" ht="18" customHeight="1" x14ac:dyDescent="0.25">
      <c r="A170" s="80" t="s">
        <v>214</v>
      </c>
      <c r="B170" s="81"/>
      <c r="C170" s="82"/>
      <c r="D170" s="83" t="str">
        <f t="shared" si="29"/>
        <v/>
      </c>
      <c r="E170" s="83" t="str">
        <f t="shared" si="36"/>
        <v/>
      </c>
      <c r="F170" s="84">
        <v>0</v>
      </c>
      <c r="G170" s="85" t="str">
        <f t="shared" si="26"/>
        <v>$0.00</v>
      </c>
      <c r="H170" s="85" t="str">
        <f t="shared" si="32"/>
        <v>$0.00</v>
      </c>
      <c r="I170" s="82"/>
      <c r="J170" s="86" t="str">
        <f t="shared" si="30"/>
        <v/>
      </c>
      <c r="K170" s="87" t="str">
        <f t="shared" si="33"/>
        <v/>
      </c>
      <c r="L170" s="84">
        <v>0</v>
      </c>
      <c r="M170" s="85" t="str">
        <f t="shared" si="27"/>
        <v>$0.00</v>
      </c>
      <c r="N170" s="85" t="str">
        <f t="shared" si="34"/>
        <v>$0.00</v>
      </c>
      <c r="O170" s="84">
        <v>0</v>
      </c>
      <c r="P170" s="85">
        <f t="shared" si="28"/>
        <v>0</v>
      </c>
      <c r="Q170" s="85">
        <f t="shared" si="31"/>
        <v>0</v>
      </c>
      <c r="R170" s="88">
        <f t="shared" si="35"/>
        <v>0</v>
      </c>
      <c r="S170" s="103">
        <f t="shared" si="37"/>
        <v>0</v>
      </c>
      <c r="T170" s="102" t="s">
        <v>321</v>
      </c>
    </row>
    <row r="171" spans="1:20" s="90" customFormat="1" ht="18" customHeight="1" x14ac:dyDescent="0.25">
      <c r="A171" s="80" t="s">
        <v>215</v>
      </c>
      <c r="B171" s="81"/>
      <c r="C171" s="82"/>
      <c r="D171" s="83" t="str">
        <f t="shared" si="29"/>
        <v/>
      </c>
      <c r="E171" s="83" t="str">
        <f t="shared" si="36"/>
        <v/>
      </c>
      <c r="F171" s="84">
        <v>0</v>
      </c>
      <c r="G171" s="85" t="str">
        <f t="shared" si="26"/>
        <v>$0.00</v>
      </c>
      <c r="H171" s="85" t="str">
        <f t="shared" si="32"/>
        <v>$0.00</v>
      </c>
      <c r="I171" s="82"/>
      <c r="J171" s="86" t="str">
        <f t="shared" si="30"/>
        <v/>
      </c>
      <c r="K171" s="87" t="str">
        <f t="shared" si="33"/>
        <v/>
      </c>
      <c r="L171" s="84">
        <v>0</v>
      </c>
      <c r="M171" s="85" t="str">
        <f t="shared" si="27"/>
        <v>$0.00</v>
      </c>
      <c r="N171" s="85" t="str">
        <f t="shared" si="34"/>
        <v>$0.00</v>
      </c>
      <c r="O171" s="84">
        <v>0</v>
      </c>
      <c r="P171" s="85">
        <f t="shared" si="28"/>
        <v>0</v>
      </c>
      <c r="Q171" s="85">
        <f t="shared" si="31"/>
        <v>0</v>
      </c>
      <c r="R171" s="88">
        <f t="shared" si="35"/>
        <v>0</v>
      </c>
      <c r="S171" s="103">
        <f t="shared" si="37"/>
        <v>0</v>
      </c>
      <c r="T171" s="102" t="s">
        <v>321</v>
      </c>
    </row>
    <row r="172" spans="1:20" s="90" customFormat="1" ht="18" customHeight="1" x14ac:dyDescent="0.25">
      <c r="A172" s="80" t="s">
        <v>216</v>
      </c>
      <c r="B172" s="81"/>
      <c r="C172" s="82"/>
      <c r="D172" s="83" t="str">
        <f t="shared" si="29"/>
        <v/>
      </c>
      <c r="E172" s="83" t="str">
        <f t="shared" si="36"/>
        <v/>
      </c>
      <c r="F172" s="84">
        <v>0</v>
      </c>
      <c r="G172" s="85" t="str">
        <f t="shared" si="26"/>
        <v>$0.00</v>
      </c>
      <c r="H172" s="85" t="str">
        <f t="shared" si="32"/>
        <v>$0.00</v>
      </c>
      <c r="I172" s="82"/>
      <c r="J172" s="86" t="str">
        <f t="shared" si="30"/>
        <v/>
      </c>
      <c r="K172" s="87" t="str">
        <f t="shared" si="33"/>
        <v/>
      </c>
      <c r="L172" s="84">
        <v>0</v>
      </c>
      <c r="M172" s="85" t="str">
        <f t="shared" si="27"/>
        <v>$0.00</v>
      </c>
      <c r="N172" s="85" t="str">
        <f t="shared" si="34"/>
        <v>$0.00</v>
      </c>
      <c r="O172" s="84">
        <v>0</v>
      </c>
      <c r="P172" s="85">
        <f t="shared" si="28"/>
        <v>0</v>
      </c>
      <c r="Q172" s="85">
        <f t="shared" si="31"/>
        <v>0</v>
      </c>
      <c r="R172" s="88">
        <f t="shared" si="35"/>
        <v>0</v>
      </c>
      <c r="S172" s="103">
        <f t="shared" si="37"/>
        <v>0</v>
      </c>
      <c r="T172" s="102" t="s">
        <v>321</v>
      </c>
    </row>
    <row r="173" spans="1:20" s="90" customFormat="1" ht="18" customHeight="1" x14ac:dyDescent="0.25">
      <c r="A173" s="80" t="s">
        <v>217</v>
      </c>
      <c r="B173" s="81"/>
      <c r="C173" s="82"/>
      <c r="D173" s="83" t="str">
        <f t="shared" si="29"/>
        <v/>
      </c>
      <c r="E173" s="83" t="str">
        <f t="shared" si="36"/>
        <v/>
      </c>
      <c r="F173" s="84">
        <v>0</v>
      </c>
      <c r="G173" s="85" t="str">
        <f t="shared" si="26"/>
        <v>$0.00</v>
      </c>
      <c r="H173" s="85" t="str">
        <f t="shared" si="32"/>
        <v>$0.00</v>
      </c>
      <c r="I173" s="82"/>
      <c r="J173" s="86" t="str">
        <f t="shared" si="30"/>
        <v/>
      </c>
      <c r="K173" s="87" t="str">
        <f t="shared" si="33"/>
        <v/>
      </c>
      <c r="L173" s="84">
        <v>0</v>
      </c>
      <c r="M173" s="85" t="str">
        <f t="shared" si="27"/>
        <v>$0.00</v>
      </c>
      <c r="N173" s="85" t="str">
        <f t="shared" si="34"/>
        <v>$0.00</v>
      </c>
      <c r="O173" s="84">
        <v>0</v>
      </c>
      <c r="P173" s="85">
        <f t="shared" si="28"/>
        <v>0</v>
      </c>
      <c r="Q173" s="85">
        <f t="shared" si="31"/>
        <v>0</v>
      </c>
      <c r="R173" s="88">
        <f t="shared" si="35"/>
        <v>0</v>
      </c>
      <c r="S173" s="103">
        <f t="shared" si="37"/>
        <v>0</v>
      </c>
      <c r="T173" s="102" t="s">
        <v>321</v>
      </c>
    </row>
    <row r="174" spans="1:20" s="90" customFormat="1" ht="18" customHeight="1" x14ac:dyDescent="0.25">
      <c r="A174" s="80" t="s">
        <v>218</v>
      </c>
      <c r="B174" s="81"/>
      <c r="C174" s="82"/>
      <c r="D174" s="83" t="str">
        <f t="shared" si="29"/>
        <v/>
      </c>
      <c r="E174" s="83" t="str">
        <f t="shared" si="36"/>
        <v/>
      </c>
      <c r="F174" s="84">
        <v>0</v>
      </c>
      <c r="G174" s="85" t="str">
        <f t="shared" si="26"/>
        <v>$0.00</v>
      </c>
      <c r="H174" s="85" t="str">
        <f t="shared" si="32"/>
        <v>$0.00</v>
      </c>
      <c r="I174" s="82"/>
      <c r="J174" s="86" t="str">
        <f t="shared" si="30"/>
        <v/>
      </c>
      <c r="K174" s="87" t="str">
        <f t="shared" si="33"/>
        <v/>
      </c>
      <c r="L174" s="84">
        <v>0</v>
      </c>
      <c r="M174" s="85" t="str">
        <f t="shared" si="27"/>
        <v>$0.00</v>
      </c>
      <c r="N174" s="85" t="str">
        <f t="shared" si="34"/>
        <v>$0.00</v>
      </c>
      <c r="O174" s="84">
        <v>0</v>
      </c>
      <c r="P174" s="85">
        <f t="shared" si="28"/>
        <v>0</v>
      </c>
      <c r="Q174" s="85">
        <f t="shared" si="31"/>
        <v>0</v>
      </c>
      <c r="R174" s="88">
        <f t="shared" si="35"/>
        <v>0</v>
      </c>
      <c r="S174" s="103">
        <f t="shared" si="37"/>
        <v>0</v>
      </c>
      <c r="T174" s="102" t="s">
        <v>321</v>
      </c>
    </row>
    <row r="175" spans="1:20" s="90" customFormat="1" ht="18" customHeight="1" x14ac:dyDescent="0.25">
      <c r="A175" s="80" t="s">
        <v>219</v>
      </c>
      <c r="B175" s="81"/>
      <c r="C175" s="82"/>
      <c r="D175" s="83" t="str">
        <f t="shared" si="29"/>
        <v/>
      </c>
      <c r="E175" s="83" t="str">
        <f t="shared" si="36"/>
        <v/>
      </c>
      <c r="F175" s="84">
        <v>0</v>
      </c>
      <c r="G175" s="85" t="str">
        <f t="shared" si="26"/>
        <v>$0.00</v>
      </c>
      <c r="H175" s="85" t="str">
        <f t="shared" si="32"/>
        <v>$0.00</v>
      </c>
      <c r="I175" s="82"/>
      <c r="J175" s="86" t="str">
        <f t="shared" si="30"/>
        <v/>
      </c>
      <c r="K175" s="87" t="str">
        <f t="shared" si="33"/>
        <v/>
      </c>
      <c r="L175" s="84">
        <v>0</v>
      </c>
      <c r="M175" s="85" t="str">
        <f t="shared" si="27"/>
        <v>$0.00</v>
      </c>
      <c r="N175" s="85" t="str">
        <f t="shared" si="34"/>
        <v>$0.00</v>
      </c>
      <c r="O175" s="84">
        <v>0</v>
      </c>
      <c r="P175" s="85">
        <f t="shared" si="28"/>
        <v>0</v>
      </c>
      <c r="Q175" s="85">
        <f t="shared" si="31"/>
        <v>0</v>
      </c>
      <c r="R175" s="88">
        <f t="shared" si="35"/>
        <v>0</v>
      </c>
      <c r="S175" s="103">
        <f t="shared" si="37"/>
        <v>0</v>
      </c>
      <c r="T175" s="102" t="s">
        <v>321</v>
      </c>
    </row>
    <row r="176" spans="1:20" s="90" customFormat="1" ht="18" customHeight="1" x14ac:dyDescent="0.25">
      <c r="A176" s="80" t="s">
        <v>220</v>
      </c>
      <c r="B176" s="81"/>
      <c r="C176" s="82"/>
      <c r="D176" s="83" t="str">
        <f t="shared" si="29"/>
        <v/>
      </c>
      <c r="E176" s="83" t="str">
        <f t="shared" si="36"/>
        <v/>
      </c>
      <c r="F176" s="84">
        <v>0</v>
      </c>
      <c r="G176" s="85" t="str">
        <f t="shared" si="26"/>
        <v>$0.00</v>
      </c>
      <c r="H176" s="85" t="str">
        <f t="shared" si="32"/>
        <v>$0.00</v>
      </c>
      <c r="I176" s="82"/>
      <c r="J176" s="86" t="str">
        <f t="shared" si="30"/>
        <v/>
      </c>
      <c r="K176" s="87" t="str">
        <f t="shared" si="33"/>
        <v/>
      </c>
      <c r="L176" s="84">
        <v>0</v>
      </c>
      <c r="M176" s="85" t="str">
        <f t="shared" si="27"/>
        <v>$0.00</v>
      </c>
      <c r="N176" s="85" t="str">
        <f t="shared" si="34"/>
        <v>$0.00</v>
      </c>
      <c r="O176" s="84">
        <v>0</v>
      </c>
      <c r="P176" s="85">
        <f t="shared" si="28"/>
        <v>0</v>
      </c>
      <c r="Q176" s="85">
        <f t="shared" si="31"/>
        <v>0</v>
      </c>
      <c r="R176" s="88">
        <f t="shared" si="35"/>
        <v>0</v>
      </c>
      <c r="S176" s="103">
        <f t="shared" si="37"/>
        <v>0</v>
      </c>
      <c r="T176" s="102" t="s">
        <v>321</v>
      </c>
    </row>
    <row r="177" spans="1:20" s="90" customFormat="1" ht="18" customHeight="1" x14ac:dyDescent="0.25">
      <c r="A177" s="80" t="s">
        <v>221</v>
      </c>
      <c r="B177" s="81"/>
      <c r="C177" s="82"/>
      <c r="D177" s="83" t="str">
        <f t="shared" si="29"/>
        <v/>
      </c>
      <c r="E177" s="83" t="str">
        <f t="shared" si="36"/>
        <v/>
      </c>
      <c r="F177" s="84">
        <v>0</v>
      </c>
      <c r="G177" s="85" t="str">
        <f t="shared" si="26"/>
        <v>$0.00</v>
      </c>
      <c r="H177" s="85" t="str">
        <f t="shared" si="32"/>
        <v>$0.00</v>
      </c>
      <c r="I177" s="82"/>
      <c r="J177" s="86" t="str">
        <f t="shared" si="30"/>
        <v/>
      </c>
      <c r="K177" s="87" t="str">
        <f t="shared" si="33"/>
        <v/>
      </c>
      <c r="L177" s="84">
        <v>0</v>
      </c>
      <c r="M177" s="85" t="str">
        <f t="shared" si="27"/>
        <v>$0.00</v>
      </c>
      <c r="N177" s="85" t="str">
        <f t="shared" si="34"/>
        <v>$0.00</v>
      </c>
      <c r="O177" s="84">
        <v>0</v>
      </c>
      <c r="P177" s="85">
        <f t="shared" si="28"/>
        <v>0</v>
      </c>
      <c r="Q177" s="85">
        <f t="shared" si="31"/>
        <v>0</v>
      </c>
      <c r="R177" s="88">
        <f t="shared" si="35"/>
        <v>0</v>
      </c>
      <c r="S177" s="103">
        <f t="shared" si="37"/>
        <v>0</v>
      </c>
      <c r="T177" s="102" t="s">
        <v>321</v>
      </c>
    </row>
    <row r="178" spans="1:20" s="90" customFormat="1" ht="18" customHeight="1" x14ac:dyDescent="0.25">
      <c r="A178" s="80" t="s">
        <v>222</v>
      </c>
      <c r="B178" s="81"/>
      <c r="C178" s="82"/>
      <c r="D178" s="83" t="str">
        <f t="shared" si="29"/>
        <v/>
      </c>
      <c r="E178" s="83" t="str">
        <f t="shared" si="36"/>
        <v/>
      </c>
      <c r="F178" s="84">
        <v>0</v>
      </c>
      <c r="G178" s="85" t="str">
        <f t="shared" si="26"/>
        <v>$0.00</v>
      </c>
      <c r="H178" s="85" t="str">
        <f t="shared" si="32"/>
        <v>$0.00</v>
      </c>
      <c r="I178" s="82"/>
      <c r="J178" s="86" t="str">
        <f t="shared" si="30"/>
        <v/>
      </c>
      <c r="K178" s="87" t="str">
        <f t="shared" si="33"/>
        <v/>
      </c>
      <c r="L178" s="84">
        <v>0</v>
      </c>
      <c r="M178" s="85" t="str">
        <f t="shared" si="27"/>
        <v>$0.00</v>
      </c>
      <c r="N178" s="85" t="str">
        <f t="shared" si="34"/>
        <v>$0.00</v>
      </c>
      <c r="O178" s="84">
        <v>0</v>
      </c>
      <c r="P178" s="85">
        <f t="shared" si="28"/>
        <v>0</v>
      </c>
      <c r="Q178" s="85">
        <f t="shared" si="31"/>
        <v>0</v>
      </c>
      <c r="R178" s="88">
        <f t="shared" si="35"/>
        <v>0</v>
      </c>
      <c r="S178" s="103">
        <f t="shared" si="37"/>
        <v>0</v>
      </c>
      <c r="T178" s="102" t="s">
        <v>321</v>
      </c>
    </row>
    <row r="179" spans="1:20" s="90" customFormat="1" ht="18" customHeight="1" x14ac:dyDescent="0.25">
      <c r="A179" s="80" t="s">
        <v>223</v>
      </c>
      <c r="B179" s="81"/>
      <c r="C179" s="82"/>
      <c r="D179" s="83" t="str">
        <f t="shared" si="29"/>
        <v/>
      </c>
      <c r="E179" s="83" t="str">
        <f t="shared" si="36"/>
        <v/>
      </c>
      <c r="F179" s="84">
        <v>0</v>
      </c>
      <c r="G179" s="85" t="str">
        <f t="shared" si="26"/>
        <v>$0.00</v>
      </c>
      <c r="H179" s="85" t="str">
        <f t="shared" si="32"/>
        <v>$0.00</v>
      </c>
      <c r="I179" s="82"/>
      <c r="J179" s="86" t="str">
        <f t="shared" si="30"/>
        <v/>
      </c>
      <c r="K179" s="87" t="str">
        <f t="shared" si="33"/>
        <v/>
      </c>
      <c r="L179" s="84">
        <v>0</v>
      </c>
      <c r="M179" s="85" t="str">
        <f t="shared" si="27"/>
        <v>$0.00</v>
      </c>
      <c r="N179" s="85" t="str">
        <f t="shared" si="34"/>
        <v>$0.00</v>
      </c>
      <c r="O179" s="84">
        <v>0</v>
      </c>
      <c r="P179" s="85">
        <f t="shared" si="28"/>
        <v>0</v>
      </c>
      <c r="Q179" s="85">
        <f t="shared" si="31"/>
        <v>0</v>
      </c>
      <c r="R179" s="88">
        <f t="shared" si="35"/>
        <v>0</v>
      </c>
      <c r="S179" s="103">
        <f t="shared" si="37"/>
        <v>0</v>
      </c>
      <c r="T179" s="102" t="s">
        <v>321</v>
      </c>
    </row>
    <row r="180" spans="1:20" s="90" customFormat="1" ht="18" customHeight="1" x14ac:dyDescent="0.25">
      <c r="A180" s="80" t="s">
        <v>224</v>
      </c>
      <c r="B180" s="81"/>
      <c r="C180" s="82"/>
      <c r="D180" s="83" t="str">
        <f t="shared" si="29"/>
        <v/>
      </c>
      <c r="E180" s="83" t="str">
        <f t="shared" si="36"/>
        <v/>
      </c>
      <c r="F180" s="84">
        <v>0</v>
      </c>
      <c r="G180" s="85" t="str">
        <f t="shared" si="26"/>
        <v>$0.00</v>
      </c>
      <c r="H180" s="85" t="str">
        <f t="shared" si="32"/>
        <v>$0.00</v>
      </c>
      <c r="I180" s="82"/>
      <c r="J180" s="86" t="str">
        <f t="shared" si="30"/>
        <v/>
      </c>
      <c r="K180" s="87" t="str">
        <f t="shared" si="33"/>
        <v/>
      </c>
      <c r="L180" s="84">
        <v>0</v>
      </c>
      <c r="M180" s="85" t="str">
        <f t="shared" si="27"/>
        <v>$0.00</v>
      </c>
      <c r="N180" s="85" t="str">
        <f t="shared" si="34"/>
        <v>$0.00</v>
      </c>
      <c r="O180" s="84">
        <v>0</v>
      </c>
      <c r="P180" s="85">
        <f t="shared" si="28"/>
        <v>0</v>
      </c>
      <c r="Q180" s="85">
        <f t="shared" si="31"/>
        <v>0</v>
      </c>
      <c r="R180" s="88">
        <f t="shared" si="35"/>
        <v>0</v>
      </c>
      <c r="S180" s="103">
        <f t="shared" si="37"/>
        <v>0</v>
      </c>
      <c r="T180" s="102" t="s">
        <v>321</v>
      </c>
    </row>
    <row r="181" spans="1:20" s="90" customFormat="1" ht="18" customHeight="1" x14ac:dyDescent="0.25">
      <c r="A181" s="80" t="s">
        <v>225</v>
      </c>
      <c r="B181" s="81"/>
      <c r="C181" s="82"/>
      <c r="D181" s="83" t="str">
        <f t="shared" si="29"/>
        <v/>
      </c>
      <c r="E181" s="83" t="str">
        <f t="shared" si="36"/>
        <v/>
      </c>
      <c r="F181" s="84">
        <v>0</v>
      </c>
      <c r="G181" s="85" t="str">
        <f t="shared" si="26"/>
        <v>$0.00</v>
      </c>
      <c r="H181" s="85" t="str">
        <f t="shared" si="32"/>
        <v>$0.00</v>
      </c>
      <c r="I181" s="82"/>
      <c r="J181" s="86" t="str">
        <f t="shared" si="30"/>
        <v/>
      </c>
      <c r="K181" s="87" t="str">
        <f t="shared" si="33"/>
        <v/>
      </c>
      <c r="L181" s="84">
        <v>0</v>
      </c>
      <c r="M181" s="85" t="str">
        <f t="shared" si="27"/>
        <v>$0.00</v>
      </c>
      <c r="N181" s="85" t="str">
        <f t="shared" si="34"/>
        <v>$0.00</v>
      </c>
      <c r="O181" s="84">
        <v>0</v>
      </c>
      <c r="P181" s="85">
        <f t="shared" si="28"/>
        <v>0</v>
      </c>
      <c r="Q181" s="85">
        <f t="shared" si="31"/>
        <v>0</v>
      </c>
      <c r="R181" s="88">
        <f t="shared" si="35"/>
        <v>0</v>
      </c>
      <c r="S181" s="103">
        <f t="shared" si="37"/>
        <v>0</v>
      </c>
      <c r="T181" s="102" t="s">
        <v>321</v>
      </c>
    </row>
    <row r="182" spans="1:20" s="90" customFormat="1" ht="18" customHeight="1" x14ac:dyDescent="0.25">
      <c r="A182" s="80" t="s">
        <v>226</v>
      </c>
      <c r="B182" s="81"/>
      <c r="C182" s="82"/>
      <c r="D182" s="83" t="str">
        <f t="shared" si="29"/>
        <v/>
      </c>
      <c r="E182" s="83" t="str">
        <f t="shared" si="36"/>
        <v/>
      </c>
      <c r="F182" s="84">
        <v>0</v>
      </c>
      <c r="G182" s="85" t="str">
        <f t="shared" si="26"/>
        <v>$0.00</v>
      </c>
      <c r="H182" s="85" t="str">
        <f t="shared" si="32"/>
        <v>$0.00</v>
      </c>
      <c r="I182" s="82"/>
      <c r="J182" s="86" t="str">
        <f t="shared" si="30"/>
        <v/>
      </c>
      <c r="K182" s="87" t="str">
        <f t="shared" si="33"/>
        <v/>
      </c>
      <c r="L182" s="84">
        <v>0</v>
      </c>
      <c r="M182" s="85" t="str">
        <f t="shared" si="27"/>
        <v>$0.00</v>
      </c>
      <c r="N182" s="85" t="str">
        <f t="shared" si="34"/>
        <v>$0.00</v>
      </c>
      <c r="O182" s="84">
        <v>0</v>
      </c>
      <c r="P182" s="85">
        <f t="shared" si="28"/>
        <v>0</v>
      </c>
      <c r="Q182" s="85">
        <f t="shared" si="31"/>
        <v>0</v>
      </c>
      <c r="R182" s="88">
        <f t="shared" si="35"/>
        <v>0</v>
      </c>
      <c r="S182" s="103">
        <f t="shared" si="37"/>
        <v>0</v>
      </c>
      <c r="T182" s="102" t="s">
        <v>321</v>
      </c>
    </row>
    <row r="183" spans="1:20" s="90" customFormat="1" ht="18" customHeight="1" x14ac:dyDescent="0.25">
      <c r="A183" s="80" t="s">
        <v>227</v>
      </c>
      <c r="B183" s="81"/>
      <c r="C183" s="82"/>
      <c r="D183" s="83" t="str">
        <f t="shared" si="29"/>
        <v/>
      </c>
      <c r="E183" s="83" t="str">
        <f t="shared" si="36"/>
        <v/>
      </c>
      <c r="F183" s="84">
        <v>0</v>
      </c>
      <c r="G183" s="85" t="str">
        <f t="shared" si="26"/>
        <v>$0.00</v>
      </c>
      <c r="H183" s="85" t="str">
        <f t="shared" si="32"/>
        <v>$0.00</v>
      </c>
      <c r="I183" s="82"/>
      <c r="J183" s="86" t="str">
        <f t="shared" si="30"/>
        <v/>
      </c>
      <c r="K183" s="87" t="str">
        <f t="shared" si="33"/>
        <v/>
      </c>
      <c r="L183" s="84">
        <v>0</v>
      </c>
      <c r="M183" s="85" t="str">
        <f t="shared" si="27"/>
        <v>$0.00</v>
      </c>
      <c r="N183" s="85" t="str">
        <f t="shared" si="34"/>
        <v>$0.00</v>
      </c>
      <c r="O183" s="84">
        <v>0</v>
      </c>
      <c r="P183" s="85">
        <f t="shared" si="28"/>
        <v>0</v>
      </c>
      <c r="Q183" s="85">
        <f t="shared" si="31"/>
        <v>0</v>
      </c>
      <c r="R183" s="88">
        <f t="shared" si="35"/>
        <v>0</v>
      </c>
      <c r="S183" s="103">
        <f t="shared" si="37"/>
        <v>0</v>
      </c>
      <c r="T183" s="102" t="s">
        <v>321</v>
      </c>
    </row>
    <row r="184" spans="1:20" s="90" customFormat="1" ht="18" customHeight="1" x14ac:dyDescent="0.25">
      <c r="A184" s="80" t="s">
        <v>228</v>
      </c>
      <c r="B184" s="81"/>
      <c r="C184" s="82"/>
      <c r="D184" s="83" t="str">
        <f t="shared" si="29"/>
        <v/>
      </c>
      <c r="E184" s="83" t="str">
        <f t="shared" si="36"/>
        <v/>
      </c>
      <c r="F184" s="84">
        <v>0</v>
      </c>
      <c r="G184" s="85" t="str">
        <f t="shared" si="26"/>
        <v>$0.00</v>
      </c>
      <c r="H184" s="85" t="str">
        <f t="shared" si="32"/>
        <v>$0.00</v>
      </c>
      <c r="I184" s="82"/>
      <c r="J184" s="86" t="str">
        <f t="shared" si="30"/>
        <v/>
      </c>
      <c r="K184" s="87" t="str">
        <f t="shared" si="33"/>
        <v/>
      </c>
      <c r="L184" s="84">
        <v>0</v>
      </c>
      <c r="M184" s="85" t="str">
        <f t="shared" si="27"/>
        <v>$0.00</v>
      </c>
      <c r="N184" s="85" t="str">
        <f t="shared" si="34"/>
        <v>$0.00</v>
      </c>
      <c r="O184" s="84">
        <v>0</v>
      </c>
      <c r="P184" s="85">
        <f t="shared" si="28"/>
        <v>0</v>
      </c>
      <c r="Q184" s="85">
        <f t="shared" si="31"/>
        <v>0</v>
      </c>
      <c r="R184" s="88">
        <f t="shared" si="35"/>
        <v>0</v>
      </c>
      <c r="S184" s="103">
        <f t="shared" si="37"/>
        <v>0</v>
      </c>
      <c r="T184" s="102" t="s">
        <v>321</v>
      </c>
    </row>
    <row r="185" spans="1:20" s="90" customFormat="1" ht="18" customHeight="1" x14ac:dyDescent="0.25">
      <c r="A185" s="80" t="s">
        <v>229</v>
      </c>
      <c r="B185" s="81"/>
      <c r="C185" s="82"/>
      <c r="D185" s="83" t="str">
        <f t="shared" si="29"/>
        <v/>
      </c>
      <c r="E185" s="83" t="str">
        <f t="shared" si="36"/>
        <v/>
      </c>
      <c r="F185" s="84">
        <v>0</v>
      </c>
      <c r="G185" s="85" t="str">
        <f t="shared" si="26"/>
        <v>$0.00</v>
      </c>
      <c r="H185" s="85" t="str">
        <f t="shared" si="32"/>
        <v>$0.00</v>
      </c>
      <c r="I185" s="82"/>
      <c r="J185" s="86" t="str">
        <f t="shared" si="30"/>
        <v/>
      </c>
      <c r="K185" s="87" t="str">
        <f t="shared" si="33"/>
        <v/>
      </c>
      <c r="L185" s="84">
        <v>0</v>
      </c>
      <c r="M185" s="85" t="str">
        <f t="shared" si="27"/>
        <v>$0.00</v>
      </c>
      <c r="N185" s="85" t="str">
        <f t="shared" si="34"/>
        <v>$0.00</v>
      </c>
      <c r="O185" s="84">
        <v>0</v>
      </c>
      <c r="P185" s="85">
        <f t="shared" si="28"/>
        <v>0</v>
      </c>
      <c r="Q185" s="85">
        <f t="shared" si="31"/>
        <v>0</v>
      </c>
      <c r="R185" s="88">
        <f t="shared" si="35"/>
        <v>0</v>
      </c>
      <c r="S185" s="103">
        <f t="shared" si="37"/>
        <v>0</v>
      </c>
      <c r="T185" s="102" t="s">
        <v>321</v>
      </c>
    </row>
    <row r="186" spans="1:20" s="90" customFormat="1" ht="18" customHeight="1" x14ac:dyDescent="0.25">
      <c r="A186" s="80" t="s">
        <v>230</v>
      </c>
      <c r="B186" s="81"/>
      <c r="C186" s="82"/>
      <c r="D186" s="83" t="str">
        <f t="shared" si="29"/>
        <v/>
      </c>
      <c r="E186" s="83" t="str">
        <f t="shared" si="36"/>
        <v/>
      </c>
      <c r="F186" s="84">
        <v>0</v>
      </c>
      <c r="G186" s="85" t="str">
        <f t="shared" si="26"/>
        <v>$0.00</v>
      </c>
      <c r="H186" s="85" t="str">
        <f t="shared" si="32"/>
        <v>$0.00</v>
      </c>
      <c r="I186" s="82"/>
      <c r="J186" s="86" t="str">
        <f t="shared" si="30"/>
        <v/>
      </c>
      <c r="K186" s="87" t="str">
        <f t="shared" si="33"/>
        <v/>
      </c>
      <c r="L186" s="84">
        <v>0</v>
      </c>
      <c r="M186" s="85" t="str">
        <f t="shared" si="27"/>
        <v>$0.00</v>
      </c>
      <c r="N186" s="85" t="str">
        <f t="shared" si="34"/>
        <v>$0.00</v>
      </c>
      <c r="O186" s="84">
        <v>0</v>
      </c>
      <c r="P186" s="85">
        <f t="shared" si="28"/>
        <v>0</v>
      </c>
      <c r="Q186" s="85">
        <f t="shared" si="31"/>
        <v>0</v>
      </c>
      <c r="R186" s="88">
        <f t="shared" si="35"/>
        <v>0</v>
      </c>
      <c r="S186" s="103">
        <f t="shared" si="37"/>
        <v>0</v>
      </c>
      <c r="T186" s="102" t="s">
        <v>321</v>
      </c>
    </row>
    <row r="187" spans="1:20" s="90" customFormat="1" ht="18" customHeight="1" x14ac:dyDescent="0.25">
      <c r="A187" s="80" t="s">
        <v>231</v>
      </c>
      <c r="B187" s="81"/>
      <c r="C187" s="82"/>
      <c r="D187" s="83" t="str">
        <f t="shared" si="29"/>
        <v/>
      </c>
      <c r="E187" s="83" t="str">
        <f t="shared" si="36"/>
        <v/>
      </c>
      <c r="F187" s="84">
        <v>0</v>
      </c>
      <c r="G187" s="85" t="str">
        <f t="shared" si="26"/>
        <v>$0.00</v>
      </c>
      <c r="H187" s="85" t="str">
        <f t="shared" si="32"/>
        <v>$0.00</v>
      </c>
      <c r="I187" s="82"/>
      <c r="J187" s="86" t="str">
        <f t="shared" si="30"/>
        <v/>
      </c>
      <c r="K187" s="87" t="str">
        <f t="shared" si="33"/>
        <v/>
      </c>
      <c r="L187" s="84">
        <v>0</v>
      </c>
      <c r="M187" s="85" t="str">
        <f t="shared" si="27"/>
        <v>$0.00</v>
      </c>
      <c r="N187" s="85" t="str">
        <f t="shared" si="34"/>
        <v>$0.00</v>
      </c>
      <c r="O187" s="84">
        <v>0</v>
      </c>
      <c r="P187" s="85">
        <f t="shared" si="28"/>
        <v>0</v>
      </c>
      <c r="Q187" s="85">
        <f t="shared" si="31"/>
        <v>0</v>
      </c>
      <c r="R187" s="88">
        <f t="shared" si="35"/>
        <v>0</v>
      </c>
      <c r="S187" s="103">
        <f t="shared" si="37"/>
        <v>0</v>
      </c>
      <c r="T187" s="102" t="s">
        <v>321</v>
      </c>
    </row>
    <row r="188" spans="1:20" s="90" customFormat="1" ht="18" customHeight="1" x14ac:dyDescent="0.25">
      <c r="A188" s="80" t="s">
        <v>232</v>
      </c>
      <c r="B188" s="81"/>
      <c r="C188" s="82"/>
      <c r="D188" s="83" t="str">
        <f t="shared" si="29"/>
        <v/>
      </c>
      <c r="E188" s="83" t="str">
        <f t="shared" si="36"/>
        <v/>
      </c>
      <c r="F188" s="84">
        <v>0</v>
      </c>
      <c r="G188" s="85" t="str">
        <f t="shared" si="26"/>
        <v>$0.00</v>
      </c>
      <c r="H188" s="85" t="str">
        <f t="shared" si="32"/>
        <v>$0.00</v>
      </c>
      <c r="I188" s="82"/>
      <c r="J188" s="86" t="str">
        <f t="shared" si="30"/>
        <v/>
      </c>
      <c r="K188" s="87" t="str">
        <f t="shared" si="33"/>
        <v/>
      </c>
      <c r="L188" s="84">
        <v>0</v>
      </c>
      <c r="M188" s="85" t="str">
        <f t="shared" si="27"/>
        <v>$0.00</v>
      </c>
      <c r="N188" s="85" t="str">
        <f t="shared" si="34"/>
        <v>$0.00</v>
      </c>
      <c r="O188" s="84">
        <v>0</v>
      </c>
      <c r="P188" s="85">
        <f t="shared" si="28"/>
        <v>0</v>
      </c>
      <c r="Q188" s="85">
        <f t="shared" si="31"/>
        <v>0</v>
      </c>
      <c r="R188" s="88">
        <f t="shared" si="35"/>
        <v>0</v>
      </c>
      <c r="S188" s="103">
        <f t="shared" si="37"/>
        <v>0</v>
      </c>
      <c r="T188" s="102" t="s">
        <v>321</v>
      </c>
    </row>
    <row r="189" spans="1:20" s="90" customFormat="1" ht="18" customHeight="1" x14ac:dyDescent="0.25">
      <c r="A189" s="80" t="s">
        <v>233</v>
      </c>
      <c r="B189" s="81"/>
      <c r="C189" s="82"/>
      <c r="D189" s="83" t="str">
        <f t="shared" si="29"/>
        <v/>
      </c>
      <c r="E189" s="83" t="str">
        <f t="shared" si="36"/>
        <v/>
      </c>
      <c r="F189" s="84">
        <v>0</v>
      </c>
      <c r="G189" s="85" t="str">
        <f t="shared" si="26"/>
        <v>$0.00</v>
      </c>
      <c r="H189" s="85" t="str">
        <f t="shared" si="32"/>
        <v>$0.00</v>
      </c>
      <c r="I189" s="82"/>
      <c r="J189" s="86" t="str">
        <f t="shared" si="30"/>
        <v/>
      </c>
      <c r="K189" s="87" t="str">
        <f t="shared" si="33"/>
        <v/>
      </c>
      <c r="L189" s="84">
        <v>0</v>
      </c>
      <c r="M189" s="85" t="str">
        <f t="shared" si="27"/>
        <v>$0.00</v>
      </c>
      <c r="N189" s="85" t="str">
        <f t="shared" si="34"/>
        <v>$0.00</v>
      </c>
      <c r="O189" s="84">
        <v>0</v>
      </c>
      <c r="P189" s="85">
        <f t="shared" si="28"/>
        <v>0</v>
      </c>
      <c r="Q189" s="85">
        <f t="shared" si="31"/>
        <v>0</v>
      </c>
      <c r="R189" s="88">
        <f t="shared" si="35"/>
        <v>0</v>
      </c>
      <c r="S189" s="103">
        <f t="shared" si="37"/>
        <v>0</v>
      </c>
      <c r="T189" s="102" t="s">
        <v>321</v>
      </c>
    </row>
    <row r="190" spans="1:20" s="90" customFormat="1" ht="18" customHeight="1" x14ac:dyDescent="0.25">
      <c r="A190" s="80" t="s">
        <v>234</v>
      </c>
      <c r="B190" s="81"/>
      <c r="C190" s="82"/>
      <c r="D190" s="83" t="str">
        <f t="shared" si="29"/>
        <v/>
      </c>
      <c r="E190" s="83" t="str">
        <f t="shared" si="36"/>
        <v/>
      </c>
      <c r="F190" s="84">
        <v>0</v>
      </c>
      <c r="G190" s="85" t="str">
        <f t="shared" si="26"/>
        <v>$0.00</v>
      </c>
      <c r="H190" s="85" t="str">
        <f t="shared" si="32"/>
        <v>$0.00</v>
      </c>
      <c r="I190" s="82"/>
      <c r="J190" s="86" t="str">
        <f t="shared" si="30"/>
        <v/>
      </c>
      <c r="K190" s="87" t="str">
        <f t="shared" si="33"/>
        <v/>
      </c>
      <c r="L190" s="84">
        <v>0</v>
      </c>
      <c r="M190" s="85" t="str">
        <f t="shared" si="27"/>
        <v>$0.00</v>
      </c>
      <c r="N190" s="85" t="str">
        <f t="shared" si="34"/>
        <v>$0.00</v>
      </c>
      <c r="O190" s="84">
        <v>0</v>
      </c>
      <c r="P190" s="85">
        <f t="shared" si="28"/>
        <v>0</v>
      </c>
      <c r="Q190" s="85">
        <f t="shared" si="31"/>
        <v>0</v>
      </c>
      <c r="R190" s="88">
        <f t="shared" si="35"/>
        <v>0</v>
      </c>
      <c r="S190" s="103">
        <f t="shared" si="37"/>
        <v>0</v>
      </c>
      <c r="T190" s="102" t="s">
        <v>321</v>
      </c>
    </row>
    <row r="191" spans="1:20" s="90" customFormat="1" ht="18" customHeight="1" x14ac:dyDescent="0.25">
      <c r="A191" s="80" t="s">
        <v>235</v>
      </c>
      <c r="B191" s="81"/>
      <c r="C191" s="82"/>
      <c r="D191" s="83" t="str">
        <f t="shared" si="29"/>
        <v/>
      </c>
      <c r="E191" s="83" t="str">
        <f t="shared" si="36"/>
        <v/>
      </c>
      <c r="F191" s="84">
        <v>0</v>
      </c>
      <c r="G191" s="85" t="str">
        <f t="shared" si="26"/>
        <v>$0.00</v>
      </c>
      <c r="H191" s="85" t="str">
        <f t="shared" si="32"/>
        <v>$0.00</v>
      </c>
      <c r="I191" s="82"/>
      <c r="J191" s="86" t="str">
        <f t="shared" si="30"/>
        <v/>
      </c>
      <c r="K191" s="87" t="str">
        <f t="shared" si="33"/>
        <v/>
      </c>
      <c r="L191" s="84">
        <v>0</v>
      </c>
      <c r="M191" s="85" t="str">
        <f t="shared" si="27"/>
        <v>$0.00</v>
      </c>
      <c r="N191" s="85" t="str">
        <f t="shared" si="34"/>
        <v>$0.00</v>
      </c>
      <c r="O191" s="84">
        <v>0</v>
      </c>
      <c r="P191" s="85">
        <f t="shared" si="28"/>
        <v>0</v>
      </c>
      <c r="Q191" s="85">
        <f t="shared" si="31"/>
        <v>0</v>
      </c>
      <c r="R191" s="88">
        <f t="shared" si="35"/>
        <v>0</v>
      </c>
      <c r="S191" s="103">
        <f t="shared" si="37"/>
        <v>0</v>
      </c>
      <c r="T191" s="102" t="s">
        <v>321</v>
      </c>
    </row>
    <row r="192" spans="1:20" s="90" customFormat="1" ht="18" customHeight="1" x14ac:dyDescent="0.25">
      <c r="A192" s="80" t="s">
        <v>236</v>
      </c>
      <c r="B192" s="81"/>
      <c r="C192" s="82"/>
      <c r="D192" s="83" t="str">
        <f t="shared" si="29"/>
        <v/>
      </c>
      <c r="E192" s="83" t="str">
        <f t="shared" si="36"/>
        <v/>
      </c>
      <c r="F192" s="84">
        <v>0</v>
      </c>
      <c r="G192" s="85" t="str">
        <f t="shared" si="26"/>
        <v>$0.00</v>
      </c>
      <c r="H192" s="85" t="str">
        <f t="shared" si="32"/>
        <v>$0.00</v>
      </c>
      <c r="I192" s="82"/>
      <c r="J192" s="86" t="str">
        <f t="shared" si="30"/>
        <v/>
      </c>
      <c r="K192" s="87" t="str">
        <f t="shared" si="33"/>
        <v/>
      </c>
      <c r="L192" s="84">
        <v>0</v>
      </c>
      <c r="M192" s="85" t="str">
        <f t="shared" si="27"/>
        <v>$0.00</v>
      </c>
      <c r="N192" s="85" t="str">
        <f t="shared" si="34"/>
        <v>$0.00</v>
      </c>
      <c r="O192" s="84">
        <v>0</v>
      </c>
      <c r="P192" s="85">
        <f t="shared" si="28"/>
        <v>0</v>
      </c>
      <c r="Q192" s="85">
        <f t="shared" si="31"/>
        <v>0</v>
      </c>
      <c r="R192" s="88">
        <f t="shared" si="35"/>
        <v>0</v>
      </c>
      <c r="S192" s="103">
        <f t="shared" si="37"/>
        <v>0</v>
      </c>
      <c r="T192" s="102" t="s">
        <v>321</v>
      </c>
    </row>
    <row r="193" spans="1:20" s="90" customFormat="1" ht="18" customHeight="1" x14ac:dyDescent="0.25">
      <c r="A193" s="80" t="s">
        <v>237</v>
      </c>
      <c r="B193" s="81"/>
      <c r="C193" s="82"/>
      <c r="D193" s="83" t="str">
        <f t="shared" si="29"/>
        <v/>
      </c>
      <c r="E193" s="83" t="str">
        <f t="shared" si="36"/>
        <v/>
      </c>
      <c r="F193" s="84">
        <v>0</v>
      </c>
      <c r="G193" s="85" t="str">
        <f t="shared" si="26"/>
        <v>$0.00</v>
      </c>
      <c r="H193" s="85" t="str">
        <f t="shared" si="32"/>
        <v>$0.00</v>
      </c>
      <c r="I193" s="82"/>
      <c r="J193" s="86" t="str">
        <f t="shared" si="30"/>
        <v/>
      </c>
      <c r="K193" s="87" t="str">
        <f t="shared" si="33"/>
        <v/>
      </c>
      <c r="L193" s="84">
        <v>0</v>
      </c>
      <c r="M193" s="85" t="str">
        <f t="shared" si="27"/>
        <v>$0.00</v>
      </c>
      <c r="N193" s="85" t="str">
        <f t="shared" si="34"/>
        <v>$0.00</v>
      </c>
      <c r="O193" s="84">
        <v>0</v>
      </c>
      <c r="P193" s="85">
        <f t="shared" si="28"/>
        <v>0</v>
      </c>
      <c r="Q193" s="85">
        <f t="shared" si="31"/>
        <v>0</v>
      </c>
      <c r="R193" s="88">
        <f t="shared" si="35"/>
        <v>0</v>
      </c>
      <c r="S193" s="103">
        <f t="shared" si="37"/>
        <v>0</v>
      </c>
      <c r="T193" s="102" t="s">
        <v>321</v>
      </c>
    </row>
    <row r="194" spans="1:20" s="90" customFormat="1" ht="18" customHeight="1" x14ac:dyDescent="0.25">
      <c r="A194" s="80" t="s">
        <v>238</v>
      </c>
      <c r="B194" s="81"/>
      <c r="C194" s="82"/>
      <c r="D194" s="83" t="str">
        <f t="shared" si="29"/>
        <v/>
      </c>
      <c r="E194" s="83" t="str">
        <f t="shared" si="36"/>
        <v/>
      </c>
      <c r="F194" s="84">
        <v>0</v>
      </c>
      <c r="G194" s="85" t="str">
        <f t="shared" si="26"/>
        <v>$0.00</v>
      </c>
      <c r="H194" s="85" t="str">
        <f t="shared" si="32"/>
        <v>$0.00</v>
      </c>
      <c r="I194" s="82"/>
      <c r="J194" s="86" t="str">
        <f t="shared" si="30"/>
        <v/>
      </c>
      <c r="K194" s="87" t="str">
        <f t="shared" si="33"/>
        <v/>
      </c>
      <c r="L194" s="84">
        <v>0</v>
      </c>
      <c r="M194" s="85" t="str">
        <f t="shared" si="27"/>
        <v>$0.00</v>
      </c>
      <c r="N194" s="85" t="str">
        <f t="shared" si="34"/>
        <v>$0.00</v>
      </c>
      <c r="O194" s="84">
        <v>0</v>
      </c>
      <c r="P194" s="85">
        <f t="shared" si="28"/>
        <v>0</v>
      </c>
      <c r="Q194" s="85">
        <f t="shared" si="31"/>
        <v>0</v>
      </c>
      <c r="R194" s="88">
        <f t="shared" si="35"/>
        <v>0</v>
      </c>
      <c r="S194" s="103">
        <f t="shared" si="37"/>
        <v>0</v>
      </c>
      <c r="T194" s="102" t="s">
        <v>321</v>
      </c>
    </row>
    <row r="195" spans="1:20" s="90" customFormat="1" ht="18" customHeight="1" x14ac:dyDescent="0.25">
      <c r="A195" s="80" t="s">
        <v>239</v>
      </c>
      <c r="B195" s="81"/>
      <c r="C195" s="82"/>
      <c r="D195" s="83" t="str">
        <f t="shared" si="29"/>
        <v/>
      </c>
      <c r="E195" s="83" t="str">
        <f t="shared" si="36"/>
        <v/>
      </c>
      <c r="F195" s="84">
        <v>0</v>
      </c>
      <c r="G195" s="85" t="str">
        <f t="shared" si="26"/>
        <v>$0.00</v>
      </c>
      <c r="H195" s="85" t="str">
        <f t="shared" si="32"/>
        <v>$0.00</v>
      </c>
      <c r="I195" s="82"/>
      <c r="J195" s="86" t="str">
        <f t="shared" si="30"/>
        <v/>
      </c>
      <c r="K195" s="87" t="str">
        <f t="shared" si="33"/>
        <v/>
      </c>
      <c r="L195" s="84">
        <v>0</v>
      </c>
      <c r="M195" s="85" t="str">
        <f t="shared" si="27"/>
        <v>$0.00</v>
      </c>
      <c r="N195" s="85" t="str">
        <f t="shared" si="34"/>
        <v>$0.00</v>
      </c>
      <c r="O195" s="84">
        <v>0</v>
      </c>
      <c r="P195" s="85">
        <f t="shared" si="28"/>
        <v>0</v>
      </c>
      <c r="Q195" s="85">
        <f t="shared" si="31"/>
        <v>0</v>
      </c>
      <c r="R195" s="88">
        <f t="shared" si="35"/>
        <v>0</v>
      </c>
      <c r="S195" s="103">
        <f t="shared" si="37"/>
        <v>0</v>
      </c>
      <c r="T195" s="102" t="s">
        <v>321</v>
      </c>
    </row>
    <row r="196" spans="1:20" s="90" customFormat="1" ht="18" customHeight="1" x14ac:dyDescent="0.25">
      <c r="A196" s="80" t="s">
        <v>240</v>
      </c>
      <c r="B196" s="81"/>
      <c r="C196" s="82"/>
      <c r="D196" s="83" t="str">
        <f t="shared" si="29"/>
        <v/>
      </c>
      <c r="E196" s="83" t="str">
        <f t="shared" si="36"/>
        <v/>
      </c>
      <c r="F196" s="84">
        <v>0</v>
      </c>
      <c r="G196" s="85" t="str">
        <f t="shared" si="26"/>
        <v>$0.00</v>
      </c>
      <c r="H196" s="85" t="str">
        <f t="shared" si="32"/>
        <v>$0.00</v>
      </c>
      <c r="I196" s="82"/>
      <c r="J196" s="86" t="str">
        <f t="shared" si="30"/>
        <v/>
      </c>
      <c r="K196" s="87" t="str">
        <f t="shared" si="33"/>
        <v/>
      </c>
      <c r="L196" s="84">
        <v>0</v>
      </c>
      <c r="M196" s="85" t="str">
        <f t="shared" si="27"/>
        <v>$0.00</v>
      </c>
      <c r="N196" s="85" t="str">
        <f t="shared" si="34"/>
        <v>$0.00</v>
      </c>
      <c r="O196" s="84">
        <v>0</v>
      </c>
      <c r="P196" s="85">
        <f t="shared" si="28"/>
        <v>0</v>
      </c>
      <c r="Q196" s="85">
        <f t="shared" si="31"/>
        <v>0</v>
      </c>
      <c r="R196" s="88">
        <f t="shared" si="35"/>
        <v>0</v>
      </c>
      <c r="S196" s="103">
        <f t="shared" si="37"/>
        <v>0</v>
      </c>
      <c r="T196" s="102" t="s">
        <v>321</v>
      </c>
    </row>
    <row r="197" spans="1:20" s="90" customFormat="1" ht="18" customHeight="1" x14ac:dyDescent="0.25">
      <c r="A197" s="80" t="s">
        <v>241</v>
      </c>
      <c r="B197" s="81"/>
      <c r="C197" s="82"/>
      <c r="D197" s="83" t="str">
        <f t="shared" si="29"/>
        <v/>
      </c>
      <c r="E197" s="83" t="str">
        <f t="shared" si="36"/>
        <v/>
      </c>
      <c r="F197" s="84">
        <v>0</v>
      </c>
      <c r="G197" s="85" t="str">
        <f t="shared" si="26"/>
        <v>$0.00</v>
      </c>
      <c r="H197" s="85" t="str">
        <f t="shared" si="32"/>
        <v>$0.00</v>
      </c>
      <c r="I197" s="82"/>
      <c r="J197" s="86" t="str">
        <f t="shared" si="30"/>
        <v/>
      </c>
      <c r="K197" s="87" t="str">
        <f t="shared" si="33"/>
        <v/>
      </c>
      <c r="L197" s="84">
        <v>0</v>
      </c>
      <c r="M197" s="85" t="str">
        <f t="shared" si="27"/>
        <v>$0.00</v>
      </c>
      <c r="N197" s="85" t="str">
        <f t="shared" si="34"/>
        <v>$0.00</v>
      </c>
      <c r="O197" s="84">
        <v>0</v>
      </c>
      <c r="P197" s="85">
        <f t="shared" si="28"/>
        <v>0</v>
      </c>
      <c r="Q197" s="85">
        <f t="shared" si="31"/>
        <v>0</v>
      </c>
      <c r="R197" s="88">
        <f t="shared" si="35"/>
        <v>0</v>
      </c>
      <c r="S197" s="103">
        <f t="shared" si="37"/>
        <v>0</v>
      </c>
      <c r="T197" s="102" t="s">
        <v>321</v>
      </c>
    </row>
    <row r="198" spans="1:20" s="90" customFormat="1" ht="18" customHeight="1" x14ac:dyDescent="0.25">
      <c r="A198" s="80" t="s">
        <v>242</v>
      </c>
      <c r="B198" s="81"/>
      <c r="C198" s="82"/>
      <c r="D198" s="83" t="str">
        <f t="shared" si="29"/>
        <v/>
      </c>
      <c r="E198" s="83" t="str">
        <f t="shared" si="36"/>
        <v/>
      </c>
      <c r="F198" s="84">
        <v>0</v>
      </c>
      <c r="G198" s="85" t="str">
        <f t="shared" ref="G198:G254" si="38">IF(E198="","$0.00",VLOOKUP(E198,EESP_RateChart,2,FALSE))</f>
        <v>$0.00</v>
      </c>
      <c r="H198" s="85" t="str">
        <f t="shared" si="32"/>
        <v>$0.00</v>
      </c>
      <c r="I198" s="82"/>
      <c r="J198" s="86" t="str">
        <f t="shared" si="30"/>
        <v/>
      </c>
      <c r="K198" s="87" t="str">
        <f t="shared" si="33"/>
        <v/>
      </c>
      <c r="L198" s="84">
        <v>0</v>
      </c>
      <c r="M198" s="85" t="str">
        <f t="shared" ref="M198:M254" si="39">IF(K198="","$0.00",VLOOKUP(K198,EESP_RateChart,2,FALSE))</f>
        <v>$0.00</v>
      </c>
      <c r="N198" s="85" t="str">
        <f t="shared" si="34"/>
        <v>$0.00</v>
      </c>
      <c r="O198" s="84">
        <v>0</v>
      </c>
      <c r="P198" s="85">
        <f t="shared" ref="P198:P254" si="40">VLOOKUP(O198,CH_RateChart2,2,FALSE)</f>
        <v>0</v>
      </c>
      <c r="Q198" s="85">
        <f t="shared" si="31"/>
        <v>0</v>
      </c>
      <c r="R198" s="88">
        <f t="shared" si="35"/>
        <v>0</v>
      </c>
      <c r="S198" s="103">
        <f t="shared" si="37"/>
        <v>0</v>
      </c>
      <c r="T198" s="102" t="s">
        <v>321</v>
      </c>
    </row>
    <row r="199" spans="1:20" s="90" customFormat="1" ht="18" customHeight="1" x14ac:dyDescent="0.25">
      <c r="A199" s="80" t="s">
        <v>243</v>
      </c>
      <c r="B199" s="81"/>
      <c r="C199" s="82"/>
      <c r="D199" s="83" t="str">
        <f t="shared" ref="D199:D254" si="41">IF(C199=0,"",DATEDIF(C199,$L$2,"y"))</f>
        <v/>
      </c>
      <c r="E199" s="83" t="str">
        <f t="shared" si="36"/>
        <v/>
      </c>
      <c r="F199" s="84">
        <v>0</v>
      </c>
      <c r="G199" s="85" t="str">
        <f t="shared" si="38"/>
        <v>$0.00</v>
      </c>
      <c r="H199" s="85" t="str">
        <f t="shared" si="32"/>
        <v>$0.00</v>
      </c>
      <c r="I199" s="82"/>
      <c r="J199" s="86" t="str">
        <f t="shared" ref="J199:J254" si="42">IF(I199=0,"",DATEDIF(I199,$L$2,"y"))</f>
        <v/>
      </c>
      <c r="K199" s="87" t="str">
        <f t="shared" si="33"/>
        <v/>
      </c>
      <c r="L199" s="84">
        <v>0</v>
      </c>
      <c r="M199" s="85" t="str">
        <f t="shared" si="39"/>
        <v>$0.00</v>
      </c>
      <c r="N199" s="85" t="str">
        <f t="shared" si="34"/>
        <v>$0.00</v>
      </c>
      <c r="O199" s="84">
        <v>0</v>
      </c>
      <c r="P199" s="85">
        <f t="shared" si="40"/>
        <v>0</v>
      </c>
      <c r="Q199" s="85">
        <f t="shared" ref="Q199:Q254" si="43">SUM(P199*(O199/1000))</f>
        <v>0</v>
      </c>
      <c r="R199" s="88">
        <f t="shared" si="35"/>
        <v>0</v>
      </c>
      <c r="S199" s="103">
        <f t="shared" si="37"/>
        <v>0</v>
      </c>
      <c r="T199" s="102" t="s">
        <v>321</v>
      </c>
    </row>
    <row r="200" spans="1:20" s="90" customFormat="1" ht="18" customHeight="1" x14ac:dyDescent="0.25">
      <c r="A200" s="80" t="s">
        <v>244</v>
      </c>
      <c r="B200" s="81"/>
      <c r="C200" s="82"/>
      <c r="D200" s="83" t="str">
        <f t="shared" si="41"/>
        <v/>
      </c>
      <c r="E200" s="83" t="str">
        <f t="shared" si="36"/>
        <v/>
      </c>
      <c r="F200" s="84">
        <v>0</v>
      </c>
      <c r="G200" s="85" t="str">
        <f t="shared" si="38"/>
        <v>$0.00</v>
      </c>
      <c r="H200" s="85" t="str">
        <f t="shared" ref="H200:H254" si="44">IF(E200="","$0.00",SUM(G200*(F200/1000)))</f>
        <v>$0.00</v>
      </c>
      <c r="I200" s="82"/>
      <c r="J200" s="86" t="str">
        <f t="shared" si="42"/>
        <v/>
      </c>
      <c r="K200" s="87" t="str">
        <f t="shared" ref="K200:K254" si="45">IF(J200&lt;25,"&lt;25",IF(J200&lt;30,"25-29",IF(J200&lt;35,"30-34",IF(J200&lt;40,"35-39",IF(J200&lt;45,"40-44",IF(J200&lt;50,"45-49",IF(J200&lt;55,"50-54",IF(J200&lt;60,"55-59",IF(J200&lt;65,"60-64",IF(J200&lt;70,"65-69",IF(J200&lt;75,"70-74",IF(J200&lt;50074,"75+",""))))))))))))</f>
        <v/>
      </c>
      <c r="L200" s="84">
        <v>0</v>
      </c>
      <c r="M200" s="85" t="str">
        <f t="shared" si="39"/>
        <v>$0.00</v>
      </c>
      <c r="N200" s="85" t="str">
        <f t="shared" ref="N200:N254" si="46">IF(K200="","$0.00",SUM(M200*(L200/1000)))</f>
        <v>$0.00</v>
      </c>
      <c r="O200" s="84">
        <v>0</v>
      </c>
      <c r="P200" s="85">
        <f t="shared" si="40"/>
        <v>0</v>
      </c>
      <c r="Q200" s="85">
        <f t="shared" si="43"/>
        <v>0</v>
      </c>
      <c r="R200" s="88">
        <f t="shared" ref="R200:R254" si="47">SUM(H200+N200+Q200)</f>
        <v>0</v>
      </c>
      <c r="S200" s="103">
        <f t="shared" si="37"/>
        <v>0</v>
      </c>
      <c r="T200" s="102" t="s">
        <v>321</v>
      </c>
    </row>
    <row r="201" spans="1:20" s="90" customFormat="1" ht="18" customHeight="1" x14ac:dyDescent="0.25">
      <c r="A201" s="80" t="s">
        <v>245</v>
      </c>
      <c r="B201" s="81"/>
      <c r="C201" s="82"/>
      <c r="D201" s="83" t="str">
        <f t="shared" si="41"/>
        <v/>
      </c>
      <c r="E201" s="83" t="str">
        <f t="shared" ref="E201:E254" si="48">IF(D201&lt;25,"&lt;25",IF(D201&lt;30,"25-29",IF(D201&lt;35,"30-34",IF(D201&lt;40,"35-39",IF(D201&lt;45,"40-44",IF(D201&lt;50,"45-49",IF(D201&lt;55,"50-54",IF(D201&lt;60,"55-59",IF(D201&lt;65,"60-64",IF(D201&lt;70,"65-69",IF(D201&lt;75,"70-74",IF(D201&lt;50074,"75+",""))))))))))))</f>
        <v/>
      </c>
      <c r="F201" s="84">
        <v>0</v>
      </c>
      <c r="G201" s="85" t="str">
        <f t="shared" si="38"/>
        <v>$0.00</v>
      </c>
      <c r="H201" s="85" t="str">
        <f t="shared" si="44"/>
        <v>$0.00</v>
      </c>
      <c r="I201" s="82"/>
      <c r="J201" s="86" t="str">
        <f t="shared" si="42"/>
        <v/>
      </c>
      <c r="K201" s="87" t="str">
        <f t="shared" si="45"/>
        <v/>
      </c>
      <c r="L201" s="84">
        <v>0</v>
      </c>
      <c r="M201" s="85" t="str">
        <f t="shared" si="39"/>
        <v>$0.00</v>
      </c>
      <c r="N201" s="85" t="str">
        <f t="shared" si="46"/>
        <v>$0.00</v>
      </c>
      <c r="O201" s="84">
        <v>0</v>
      </c>
      <c r="P201" s="85">
        <f t="shared" si="40"/>
        <v>0</v>
      </c>
      <c r="Q201" s="85">
        <f t="shared" si="43"/>
        <v>0</v>
      </c>
      <c r="R201" s="88">
        <f t="shared" si="47"/>
        <v>0</v>
      </c>
      <c r="S201" s="103">
        <f t="shared" ref="S201:S254" si="49">SUM(L201-F201)</f>
        <v>0</v>
      </c>
      <c r="T201" s="102" t="s">
        <v>321</v>
      </c>
    </row>
    <row r="202" spans="1:20" s="90" customFormat="1" ht="18" customHeight="1" x14ac:dyDescent="0.25">
      <c r="A202" s="80" t="s">
        <v>246</v>
      </c>
      <c r="B202" s="81"/>
      <c r="C202" s="82"/>
      <c r="D202" s="83" t="str">
        <f t="shared" si="41"/>
        <v/>
      </c>
      <c r="E202" s="83" t="str">
        <f t="shared" si="48"/>
        <v/>
      </c>
      <c r="F202" s="84">
        <v>0</v>
      </c>
      <c r="G202" s="85" t="str">
        <f t="shared" si="38"/>
        <v>$0.00</v>
      </c>
      <c r="H202" s="85" t="str">
        <f t="shared" si="44"/>
        <v>$0.00</v>
      </c>
      <c r="I202" s="82"/>
      <c r="J202" s="86" t="str">
        <f t="shared" si="42"/>
        <v/>
      </c>
      <c r="K202" s="87" t="str">
        <f t="shared" si="45"/>
        <v/>
      </c>
      <c r="L202" s="84">
        <v>0</v>
      </c>
      <c r="M202" s="85" t="str">
        <f t="shared" si="39"/>
        <v>$0.00</v>
      </c>
      <c r="N202" s="85" t="str">
        <f t="shared" si="46"/>
        <v>$0.00</v>
      </c>
      <c r="O202" s="84">
        <v>0</v>
      </c>
      <c r="P202" s="85">
        <f t="shared" si="40"/>
        <v>0</v>
      </c>
      <c r="Q202" s="85">
        <f t="shared" si="43"/>
        <v>0</v>
      </c>
      <c r="R202" s="88">
        <f t="shared" si="47"/>
        <v>0</v>
      </c>
      <c r="S202" s="103">
        <f t="shared" si="49"/>
        <v>0</v>
      </c>
      <c r="T202" s="102" t="s">
        <v>321</v>
      </c>
    </row>
    <row r="203" spans="1:20" s="90" customFormat="1" ht="18" customHeight="1" x14ac:dyDescent="0.25">
      <c r="A203" s="80" t="s">
        <v>247</v>
      </c>
      <c r="B203" s="81"/>
      <c r="C203" s="82"/>
      <c r="D203" s="83" t="str">
        <f t="shared" si="41"/>
        <v/>
      </c>
      <c r="E203" s="83" t="str">
        <f t="shared" si="48"/>
        <v/>
      </c>
      <c r="F203" s="84">
        <v>0</v>
      </c>
      <c r="G203" s="85" t="str">
        <f t="shared" si="38"/>
        <v>$0.00</v>
      </c>
      <c r="H203" s="85" t="str">
        <f t="shared" si="44"/>
        <v>$0.00</v>
      </c>
      <c r="I203" s="82"/>
      <c r="J203" s="86" t="str">
        <f t="shared" si="42"/>
        <v/>
      </c>
      <c r="K203" s="87" t="str">
        <f t="shared" si="45"/>
        <v/>
      </c>
      <c r="L203" s="84">
        <v>0</v>
      </c>
      <c r="M203" s="85" t="str">
        <f t="shared" si="39"/>
        <v>$0.00</v>
      </c>
      <c r="N203" s="85" t="str">
        <f t="shared" si="46"/>
        <v>$0.00</v>
      </c>
      <c r="O203" s="84">
        <v>0</v>
      </c>
      <c r="P203" s="85">
        <f t="shared" si="40"/>
        <v>0</v>
      </c>
      <c r="Q203" s="85">
        <f t="shared" si="43"/>
        <v>0</v>
      </c>
      <c r="R203" s="88">
        <f t="shared" si="47"/>
        <v>0</v>
      </c>
      <c r="S203" s="103">
        <f t="shared" si="49"/>
        <v>0</v>
      </c>
      <c r="T203" s="102" t="s">
        <v>321</v>
      </c>
    </row>
    <row r="204" spans="1:20" s="90" customFormat="1" ht="18" customHeight="1" x14ac:dyDescent="0.25">
      <c r="A204" s="80" t="s">
        <v>248</v>
      </c>
      <c r="B204" s="81"/>
      <c r="C204" s="82"/>
      <c r="D204" s="83" t="str">
        <f t="shared" si="41"/>
        <v/>
      </c>
      <c r="E204" s="83" t="str">
        <f t="shared" si="48"/>
        <v/>
      </c>
      <c r="F204" s="84">
        <v>0</v>
      </c>
      <c r="G204" s="85" t="str">
        <f t="shared" si="38"/>
        <v>$0.00</v>
      </c>
      <c r="H204" s="85" t="str">
        <f t="shared" si="44"/>
        <v>$0.00</v>
      </c>
      <c r="I204" s="82"/>
      <c r="J204" s="86" t="str">
        <f t="shared" si="42"/>
        <v/>
      </c>
      <c r="K204" s="87" t="str">
        <f t="shared" si="45"/>
        <v/>
      </c>
      <c r="L204" s="84">
        <v>0</v>
      </c>
      <c r="M204" s="85" t="str">
        <f t="shared" si="39"/>
        <v>$0.00</v>
      </c>
      <c r="N204" s="85" t="str">
        <f t="shared" si="46"/>
        <v>$0.00</v>
      </c>
      <c r="O204" s="84">
        <v>0</v>
      </c>
      <c r="P204" s="85">
        <f t="shared" si="40"/>
        <v>0</v>
      </c>
      <c r="Q204" s="85">
        <f t="shared" si="43"/>
        <v>0</v>
      </c>
      <c r="R204" s="88">
        <f t="shared" si="47"/>
        <v>0</v>
      </c>
      <c r="S204" s="103">
        <f t="shared" si="49"/>
        <v>0</v>
      </c>
      <c r="T204" s="102" t="s">
        <v>321</v>
      </c>
    </row>
    <row r="205" spans="1:20" s="90" customFormat="1" ht="18" customHeight="1" x14ac:dyDescent="0.25">
      <c r="A205" s="80" t="s">
        <v>249</v>
      </c>
      <c r="B205" s="81"/>
      <c r="C205" s="82"/>
      <c r="D205" s="83" t="str">
        <f t="shared" si="41"/>
        <v/>
      </c>
      <c r="E205" s="83" t="str">
        <f t="shared" si="48"/>
        <v/>
      </c>
      <c r="F205" s="84">
        <v>0</v>
      </c>
      <c r="G205" s="85" t="str">
        <f t="shared" si="38"/>
        <v>$0.00</v>
      </c>
      <c r="H205" s="85" t="str">
        <f t="shared" si="44"/>
        <v>$0.00</v>
      </c>
      <c r="I205" s="82"/>
      <c r="J205" s="86" t="str">
        <f t="shared" si="42"/>
        <v/>
      </c>
      <c r="K205" s="87" t="str">
        <f t="shared" si="45"/>
        <v/>
      </c>
      <c r="L205" s="84">
        <v>0</v>
      </c>
      <c r="M205" s="85" t="str">
        <f t="shared" si="39"/>
        <v>$0.00</v>
      </c>
      <c r="N205" s="85" t="str">
        <f t="shared" si="46"/>
        <v>$0.00</v>
      </c>
      <c r="O205" s="84">
        <v>0</v>
      </c>
      <c r="P205" s="85">
        <f t="shared" si="40"/>
        <v>0</v>
      </c>
      <c r="Q205" s="85">
        <f t="shared" si="43"/>
        <v>0</v>
      </c>
      <c r="R205" s="88">
        <f t="shared" si="47"/>
        <v>0</v>
      </c>
      <c r="S205" s="103">
        <f t="shared" si="49"/>
        <v>0</v>
      </c>
      <c r="T205" s="102" t="s">
        <v>321</v>
      </c>
    </row>
    <row r="206" spans="1:20" s="90" customFormat="1" ht="18" customHeight="1" x14ac:dyDescent="0.25">
      <c r="A206" s="80" t="s">
        <v>250</v>
      </c>
      <c r="B206" s="81"/>
      <c r="C206" s="82"/>
      <c r="D206" s="83" t="str">
        <f t="shared" si="41"/>
        <v/>
      </c>
      <c r="E206" s="83" t="str">
        <f t="shared" si="48"/>
        <v/>
      </c>
      <c r="F206" s="84">
        <v>0</v>
      </c>
      <c r="G206" s="85" t="str">
        <f t="shared" si="38"/>
        <v>$0.00</v>
      </c>
      <c r="H206" s="85" t="str">
        <f t="shared" si="44"/>
        <v>$0.00</v>
      </c>
      <c r="I206" s="82"/>
      <c r="J206" s="86" t="str">
        <f t="shared" si="42"/>
        <v/>
      </c>
      <c r="K206" s="87" t="str">
        <f t="shared" si="45"/>
        <v/>
      </c>
      <c r="L206" s="84">
        <v>0</v>
      </c>
      <c r="M206" s="85" t="str">
        <f t="shared" si="39"/>
        <v>$0.00</v>
      </c>
      <c r="N206" s="85" t="str">
        <f t="shared" si="46"/>
        <v>$0.00</v>
      </c>
      <c r="O206" s="84">
        <v>0</v>
      </c>
      <c r="P206" s="85">
        <f t="shared" si="40"/>
        <v>0</v>
      </c>
      <c r="Q206" s="85">
        <f t="shared" si="43"/>
        <v>0</v>
      </c>
      <c r="R206" s="88">
        <f t="shared" si="47"/>
        <v>0</v>
      </c>
      <c r="S206" s="103">
        <f t="shared" si="49"/>
        <v>0</v>
      </c>
      <c r="T206" s="102" t="s">
        <v>321</v>
      </c>
    </row>
    <row r="207" spans="1:20" s="90" customFormat="1" ht="18" customHeight="1" x14ac:dyDescent="0.25">
      <c r="A207" s="80" t="s">
        <v>251</v>
      </c>
      <c r="B207" s="81"/>
      <c r="C207" s="82"/>
      <c r="D207" s="83" t="str">
        <f t="shared" si="41"/>
        <v/>
      </c>
      <c r="E207" s="83" t="str">
        <f t="shared" si="48"/>
        <v/>
      </c>
      <c r="F207" s="84">
        <v>0</v>
      </c>
      <c r="G207" s="85" t="str">
        <f t="shared" si="38"/>
        <v>$0.00</v>
      </c>
      <c r="H207" s="85" t="str">
        <f t="shared" si="44"/>
        <v>$0.00</v>
      </c>
      <c r="I207" s="82"/>
      <c r="J207" s="86" t="str">
        <f t="shared" si="42"/>
        <v/>
      </c>
      <c r="K207" s="87" t="str">
        <f t="shared" si="45"/>
        <v/>
      </c>
      <c r="L207" s="84">
        <v>0</v>
      </c>
      <c r="M207" s="85" t="str">
        <f t="shared" si="39"/>
        <v>$0.00</v>
      </c>
      <c r="N207" s="85" t="str">
        <f t="shared" si="46"/>
        <v>$0.00</v>
      </c>
      <c r="O207" s="84">
        <v>0</v>
      </c>
      <c r="P207" s="85">
        <f t="shared" si="40"/>
        <v>0</v>
      </c>
      <c r="Q207" s="85">
        <f t="shared" si="43"/>
        <v>0</v>
      </c>
      <c r="R207" s="88">
        <f t="shared" si="47"/>
        <v>0</v>
      </c>
      <c r="S207" s="103">
        <f t="shared" si="49"/>
        <v>0</v>
      </c>
      <c r="T207" s="102" t="s">
        <v>321</v>
      </c>
    </row>
    <row r="208" spans="1:20" s="90" customFormat="1" ht="18" customHeight="1" x14ac:dyDescent="0.25">
      <c r="A208" s="80" t="s">
        <v>252</v>
      </c>
      <c r="B208" s="81"/>
      <c r="C208" s="82"/>
      <c r="D208" s="83" t="str">
        <f t="shared" si="41"/>
        <v/>
      </c>
      <c r="E208" s="83" t="str">
        <f t="shared" si="48"/>
        <v/>
      </c>
      <c r="F208" s="84">
        <v>0</v>
      </c>
      <c r="G208" s="85" t="str">
        <f t="shared" si="38"/>
        <v>$0.00</v>
      </c>
      <c r="H208" s="85" t="str">
        <f t="shared" si="44"/>
        <v>$0.00</v>
      </c>
      <c r="I208" s="82"/>
      <c r="J208" s="86" t="str">
        <f t="shared" si="42"/>
        <v/>
      </c>
      <c r="K208" s="87" t="str">
        <f t="shared" si="45"/>
        <v/>
      </c>
      <c r="L208" s="84">
        <v>0</v>
      </c>
      <c r="M208" s="85" t="str">
        <f t="shared" si="39"/>
        <v>$0.00</v>
      </c>
      <c r="N208" s="85" t="str">
        <f t="shared" si="46"/>
        <v>$0.00</v>
      </c>
      <c r="O208" s="84">
        <v>0</v>
      </c>
      <c r="P208" s="85">
        <f t="shared" si="40"/>
        <v>0</v>
      </c>
      <c r="Q208" s="85">
        <f t="shared" si="43"/>
        <v>0</v>
      </c>
      <c r="R208" s="88">
        <f t="shared" si="47"/>
        <v>0</v>
      </c>
      <c r="S208" s="103">
        <f t="shared" si="49"/>
        <v>0</v>
      </c>
      <c r="T208" s="102" t="s">
        <v>321</v>
      </c>
    </row>
    <row r="209" spans="1:20" s="90" customFormat="1" ht="18" customHeight="1" x14ac:dyDescent="0.25">
      <c r="A209" s="80" t="s">
        <v>253</v>
      </c>
      <c r="B209" s="81"/>
      <c r="C209" s="82"/>
      <c r="D209" s="83" t="str">
        <f t="shared" si="41"/>
        <v/>
      </c>
      <c r="E209" s="83" t="str">
        <f t="shared" si="48"/>
        <v/>
      </c>
      <c r="F209" s="84">
        <v>0</v>
      </c>
      <c r="G209" s="85" t="str">
        <f t="shared" si="38"/>
        <v>$0.00</v>
      </c>
      <c r="H209" s="85" t="str">
        <f t="shared" si="44"/>
        <v>$0.00</v>
      </c>
      <c r="I209" s="82"/>
      <c r="J209" s="86" t="str">
        <f t="shared" si="42"/>
        <v/>
      </c>
      <c r="K209" s="87" t="str">
        <f t="shared" si="45"/>
        <v/>
      </c>
      <c r="L209" s="84">
        <v>0</v>
      </c>
      <c r="M209" s="85" t="str">
        <f t="shared" si="39"/>
        <v>$0.00</v>
      </c>
      <c r="N209" s="85" t="str">
        <f t="shared" si="46"/>
        <v>$0.00</v>
      </c>
      <c r="O209" s="84">
        <v>0</v>
      </c>
      <c r="P209" s="85">
        <f t="shared" si="40"/>
        <v>0</v>
      </c>
      <c r="Q209" s="85">
        <f t="shared" si="43"/>
        <v>0</v>
      </c>
      <c r="R209" s="88">
        <f t="shared" si="47"/>
        <v>0</v>
      </c>
      <c r="S209" s="103">
        <f t="shared" si="49"/>
        <v>0</v>
      </c>
      <c r="T209" s="102" t="s">
        <v>321</v>
      </c>
    </row>
    <row r="210" spans="1:20" s="90" customFormat="1" ht="18" customHeight="1" x14ac:dyDescent="0.25">
      <c r="A210" s="80" t="s">
        <v>254</v>
      </c>
      <c r="B210" s="81"/>
      <c r="C210" s="82"/>
      <c r="D210" s="83" t="str">
        <f t="shared" si="41"/>
        <v/>
      </c>
      <c r="E210" s="83" t="str">
        <f t="shared" si="48"/>
        <v/>
      </c>
      <c r="F210" s="84">
        <v>0</v>
      </c>
      <c r="G210" s="85" t="str">
        <f t="shared" si="38"/>
        <v>$0.00</v>
      </c>
      <c r="H210" s="85" t="str">
        <f t="shared" si="44"/>
        <v>$0.00</v>
      </c>
      <c r="I210" s="82"/>
      <c r="J210" s="86" t="str">
        <f t="shared" si="42"/>
        <v/>
      </c>
      <c r="K210" s="87" t="str">
        <f t="shared" si="45"/>
        <v/>
      </c>
      <c r="L210" s="84">
        <v>0</v>
      </c>
      <c r="M210" s="85" t="str">
        <f t="shared" si="39"/>
        <v>$0.00</v>
      </c>
      <c r="N210" s="85" t="str">
        <f t="shared" si="46"/>
        <v>$0.00</v>
      </c>
      <c r="O210" s="84">
        <v>0</v>
      </c>
      <c r="P210" s="85">
        <f t="shared" si="40"/>
        <v>0</v>
      </c>
      <c r="Q210" s="85">
        <f t="shared" si="43"/>
        <v>0</v>
      </c>
      <c r="R210" s="88">
        <f t="shared" si="47"/>
        <v>0</v>
      </c>
      <c r="S210" s="103">
        <f t="shared" si="49"/>
        <v>0</v>
      </c>
      <c r="T210" s="102" t="s">
        <v>321</v>
      </c>
    </row>
    <row r="211" spans="1:20" s="90" customFormat="1" ht="18" customHeight="1" x14ac:dyDescent="0.25">
      <c r="A211" s="80" t="s">
        <v>255</v>
      </c>
      <c r="B211" s="81"/>
      <c r="C211" s="82"/>
      <c r="D211" s="83" t="str">
        <f t="shared" si="41"/>
        <v/>
      </c>
      <c r="E211" s="83" t="str">
        <f t="shared" si="48"/>
        <v/>
      </c>
      <c r="F211" s="84">
        <v>0</v>
      </c>
      <c r="G211" s="85" t="str">
        <f t="shared" si="38"/>
        <v>$0.00</v>
      </c>
      <c r="H211" s="85" t="str">
        <f t="shared" si="44"/>
        <v>$0.00</v>
      </c>
      <c r="I211" s="82"/>
      <c r="J211" s="86" t="str">
        <f t="shared" si="42"/>
        <v/>
      </c>
      <c r="K211" s="87" t="str">
        <f t="shared" si="45"/>
        <v/>
      </c>
      <c r="L211" s="84">
        <v>0</v>
      </c>
      <c r="M211" s="85" t="str">
        <f t="shared" si="39"/>
        <v>$0.00</v>
      </c>
      <c r="N211" s="85" t="str">
        <f t="shared" si="46"/>
        <v>$0.00</v>
      </c>
      <c r="O211" s="84">
        <v>0</v>
      </c>
      <c r="P211" s="85">
        <f t="shared" si="40"/>
        <v>0</v>
      </c>
      <c r="Q211" s="85">
        <f t="shared" si="43"/>
        <v>0</v>
      </c>
      <c r="R211" s="88">
        <f t="shared" si="47"/>
        <v>0</v>
      </c>
      <c r="S211" s="103">
        <f t="shared" si="49"/>
        <v>0</v>
      </c>
      <c r="T211" s="102" t="s">
        <v>321</v>
      </c>
    </row>
    <row r="212" spans="1:20" s="90" customFormat="1" ht="18" customHeight="1" x14ac:dyDescent="0.25">
      <c r="A212" s="80" t="s">
        <v>256</v>
      </c>
      <c r="B212" s="81"/>
      <c r="C212" s="82"/>
      <c r="D212" s="83" t="str">
        <f t="shared" si="41"/>
        <v/>
      </c>
      <c r="E212" s="83" t="str">
        <f t="shared" si="48"/>
        <v/>
      </c>
      <c r="F212" s="84">
        <v>0</v>
      </c>
      <c r="G212" s="85" t="str">
        <f t="shared" si="38"/>
        <v>$0.00</v>
      </c>
      <c r="H212" s="85" t="str">
        <f t="shared" si="44"/>
        <v>$0.00</v>
      </c>
      <c r="I212" s="82"/>
      <c r="J212" s="86" t="str">
        <f t="shared" si="42"/>
        <v/>
      </c>
      <c r="K212" s="87" t="str">
        <f t="shared" si="45"/>
        <v/>
      </c>
      <c r="L212" s="84">
        <v>0</v>
      </c>
      <c r="M212" s="85" t="str">
        <f t="shared" si="39"/>
        <v>$0.00</v>
      </c>
      <c r="N212" s="85" t="str">
        <f t="shared" si="46"/>
        <v>$0.00</v>
      </c>
      <c r="O212" s="84">
        <v>0</v>
      </c>
      <c r="P212" s="85">
        <f t="shared" si="40"/>
        <v>0</v>
      </c>
      <c r="Q212" s="85">
        <f t="shared" si="43"/>
        <v>0</v>
      </c>
      <c r="R212" s="88">
        <f t="shared" si="47"/>
        <v>0</v>
      </c>
      <c r="S212" s="103">
        <f t="shared" si="49"/>
        <v>0</v>
      </c>
      <c r="T212" s="102" t="s">
        <v>321</v>
      </c>
    </row>
    <row r="213" spans="1:20" s="90" customFormat="1" ht="18" customHeight="1" x14ac:dyDescent="0.25">
      <c r="A213" s="80" t="s">
        <v>257</v>
      </c>
      <c r="B213" s="81"/>
      <c r="C213" s="82"/>
      <c r="D213" s="83" t="str">
        <f t="shared" si="41"/>
        <v/>
      </c>
      <c r="E213" s="83" t="str">
        <f t="shared" si="48"/>
        <v/>
      </c>
      <c r="F213" s="84">
        <v>0</v>
      </c>
      <c r="G213" s="85" t="str">
        <f t="shared" si="38"/>
        <v>$0.00</v>
      </c>
      <c r="H213" s="85" t="str">
        <f t="shared" si="44"/>
        <v>$0.00</v>
      </c>
      <c r="I213" s="82"/>
      <c r="J213" s="86" t="str">
        <f t="shared" si="42"/>
        <v/>
      </c>
      <c r="K213" s="87" t="str">
        <f t="shared" si="45"/>
        <v/>
      </c>
      <c r="L213" s="84">
        <v>0</v>
      </c>
      <c r="M213" s="85" t="str">
        <f t="shared" si="39"/>
        <v>$0.00</v>
      </c>
      <c r="N213" s="85" t="str">
        <f t="shared" si="46"/>
        <v>$0.00</v>
      </c>
      <c r="O213" s="84">
        <v>0</v>
      </c>
      <c r="P213" s="85">
        <f t="shared" si="40"/>
        <v>0</v>
      </c>
      <c r="Q213" s="85">
        <f t="shared" si="43"/>
        <v>0</v>
      </c>
      <c r="R213" s="88">
        <f t="shared" si="47"/>
        <v>0</v>
      </c>
      <c r="S213" s="103">
        <f t="shared" si="49"/>
        <v>0</v>
      </c>
      <c r="T213" s="102" t="s">
        <v>321</v>
      </c>
    </row>
    <row r="214" spans="1:20" s="90" customFormat="1" ht="18" customHeight="1" x14ac:dyDescent="0.25">
      <c r="A214" s="80" t="s">
        <v>258</v>
      </c>
      <c r="B214" s="81"/>
      <c r="C214" s="82"/>
      <c r="D214" s="83" t="str">
        <f t="shared" si="41"/>
        <v/>
      </c>
      <c r="E214" s="83" t="str">
        <f t="shared" si="48"/>
        <v/>
      </c>
      <c r="F214" s="84">
        <v>0</v>
      </c>
      <c r="G214" s="85" t="str">
        <f t="shared" si="38"/>
        <v>$0.00</v>
      </c>
      <c r="H214" s="85" t="str">
        <f t="shared" si="44"/>
        <v>$0.00</v>
      </c>
      <c r="I214" s="82"/>
      <c r="J214" s="86" t="str">
        <f t="shared" si="42"/>
        <v/>
      </c>
      <c r="K214" s="87" t="str">
        <f t="shared" si="45"/>
        <v/>
      </c>
      <c r="L214" s="84">
        <v>0</v>
      </c>
      <c r="M214" s="85" t="str">
        <f t="shared" si="39"/>
        <v>$0.00</v>
      </c>
      <c r="N214" s="85" t="str">
        <f t="shared" si="46"/>
        <v>$0.00</v>
      </c>
      <c r="O214" s="84">
        <v>0</v>
      </c>
      <c r="P214" s="85">
        <f t="shared" si="40"/>
        <v>0</v>
      </c>
      <c r="Q214" s="85">
        <f t="shared" si="43"/>
        <v>0</v>
      </c>
      <c r="R214" s="88">
        <f t="shared" si="47"/>
        <v>0</v>
      </c>
      <c r="S214" s="103">
        <f t="shared" si="49"/>
        <v>0</v>
      </c>
      <c r="T214" s="102" t="s">
        <v>321</v>
      </c>
    </row>
    <row r="215" spans="1:20" s="90" customFormat="1" ht="18" customHeight="1" x14ac:dyDescent="0.25">
      <c r="A215" s="80" t="s">
        <v>259</v>
      </c>
      <c r="B215" s="81"/>
      <c r="C215" s="82"/>
      <c r="D215" s="83" t="str">
        <f t="shared" si="41"/>
        <v/>
      </c>
      <c r="E215" s="83" t="str">
        <f t="shared" si="48"/>
        <v/>
      </c>
      <c r="F215" s="84">
        <v>0</v>
      </c>
      <c r="G215" s="85" t="str">
        <f t="shared" si="38"/>
        <v>$0.00</v>
      </c>
      <c r="H215" s="85" t="str">
        <f t="shared" si="44"/>
        <v>$0.00</v>
      </c>
      <c r="I215" s="82"/>
      <c r="J215" s="86" t="str">
        <f t="shared" si="42"/>
        <v/>
      </c>
      <c r="K215" s="87" t="str">
        <f t="shared" si="45"/>
        <v/>
      </c>
      <c r="L215" s="84">
        <v>0</v>
      </c>
      <c r="M215" s="85" t="str">
        <f t="shared" si="39"/>
        <v>$0.00</v>
      </c>
      <c r="N215" s="85" t="str">
        <f t="shared" si="46"/>
        <v>$0.00</v>
      </c>
      <c r="O215" s="84">
        <v>0</v>
      </c>
      <c r="P215" s="85">
        <f t="shared" si="40"/>
        <v>0</v>
      </c>
      <c r="Q215" s="85">
        <f t="shared" si="43"/>
        <v>0</v>
      </c>
      <c r="R215" s="88">
        <f t="shared" si="47"/>
        <v>0</v>
      </c>
      <c r="S215" s="103">
        <f t="shared" si="49"/>
        <v>0</v>
      </c>
      <c r="T215" s="102" t="s">
        <v>321</v>
      </c>
    </row>
    <row r="216" spans="1:20" s="90" customFormat="1" ht="18" customHeight="1" x14ac:dyDescent="0.25">
      <c r="A216" s="80" t="s">
        <v>260</v>
      </c>
      <c r="B216" s="81"/>
      <c r="C216" s="82"/>
      <c r="D216" s="83" t="str">
        <f t="shared" si="41"/>
        <v/>
      </c>
      <c r="E216" s="83" t="str">
        <f t="shared" si="48"/>
        <v/>
      </c>
      <c r="F216" s="84">
        <v>0</v>
      </c>
      <c r="G216" s="85" t="str">
        <f t="shared" si="38"/>
        <v>$0.00</v>
      </c>
      <c r="H216" s="85" t="str">
        <f t="shared" si="44"/>
        <v>$0.00</v>
      </c>
      <c r="I216" s="82"/>
      <c r="J216" s="86" t="str">
        <f t="shared" si="42"/>
        <v/>
      </c>
      <c r="K216" s="87" t="str">
        <f t="shared" si="45"/>
        <v/>
      </c>
      <c r="L216" s="84">
        <v>0</v>
      </c>
      <c r="M216" s="85" t="str">
        <f t="shared" si="39"/>
        <v>$0.00</v>
      </c>
      <c r="N216" s="85" t="str">
        <f t="shared" si="46"/>
        <v>$0.00</v>
      </c>
      <c r="O216" s="84">
        <v>0</v>
      </c>
      <c r="P216" s="85">
        <f t="shared" si="40"/>
        <v>0</v>
      </c>
      <c r="Q216" s="85">
        <f t="shared" si="43"/>
        <v>0</v>
      </c>
      <c r="R216" s="88">
        <f t="shared" si="47"/>
        <v>0</v>
      </c>
      <c r="S216" s="103">
        <f t="shared" si="49"/>
        <v>0</v>
      </c>
      <c r="T216" s="102" t="s">
        <v>321</v>
      </c>
    </row>
    <row r="217" spans="1:20" s="90" customFormat="1" ht="18" customHeight="1" x14ac:dyDescent="0.25">
      <c r="A217" s="80" t="s">
        <v>261</v>
      </c>
      <c r="B217" s="81"/>
      <c r="C217" s="82"/>
      <c r="D217" s="83" t="str">
        <f t="shared" si="41"/>
        <v/>
      </c>
      <c r="E217" s="83" t="str">
        <f t="shared" si="48"/>
        <v/>
      </c>
      <c r="F217" s="84">
        <v>0</v>
      </c>
      <c r="G217" s="85" t="str">
        <f t="shared" si="38"/>
        <v>$0.00</v>
      </c>
      <c r="H217" s="85" t="str">
        <f t="shared" si="44"/>
        <v>$0.00</v>
      </c>
      <c r="I217" s="82"/>
      <c r="J217" s="86" t="str">
        <f t="shared" si="42"/>
        <v/>
      </c>
      <c r="K217" s="87" t="str">
        <f t="shared" si="45"/>
        <v/>
      </c>
      <c r="L217" s="84">
        <v>0</v>
      </c>
      <c r="M217" s="85" t="str">
        <f t="shared" si="39"/>
        <v>$0.00</v>
      </c>
      <c r="N217" s="85" t="str">
        <f t="shared" si="46"/>
        <v>$0.00</v>
      </c>
      <c r="O217" s="84">
        <v>0</v>
      </c>
      <c r="P217" s="85">
        <f t="shared" si="40"/>
        <v>0</v>
      </c>
      <c r="Q217" s="85">
        <f t="shared" si="43"/>
        <v>0</v>
      </c>
      <c r="R217" s="88">
        <f t="shared" si="47"/>
        <v>0</v>
      </c>
      <c r="S217" s="103">
        <f t="shared" si="49"/>
        <v>0</v>
      </c>
      <c r="T217" s="102" t="s">
        <v>321</v>
      </c>
    </row>
    <row r="218" spans="1:20" s="90" customFormat="1" ht="18" customHeight="1" x14ac:dyDescent="0.25">
      <c r="A218" s="80" t="s">
        <v>262</v>
      </c>
      <c r="B218" s="81"/>
      <c r="C218" s="82"/>
      <c r="D218" s="83" t="str">
        <f t="shared" si="41"/>
        <v/>
      </c>
      <c r="E218" s="83" t="str">
        <f t="shared" si="48"/>
        <v/>
      </c>
      <c r="F218" s="84">
        <v>0</v>
      </c>
      <c r="G218" s="85" t="str">
        <f t="shared" si="38"/>
        <v>$0.00</v>
      </c>
      <c r="H218" s="85" t="str">
        <f t="shared" si="44"/>
        <v>$0.00</v>
      </c>
      <c r="I218" s="82"/>
      <c r="J218" s="86" t="str">
        <f t="shared" si="42"/>
        <v/>
      </c>
      <c r="K218" s="87" t="str">
        <f t="shared" si="45"/>
        <v/>
      </c>
      <c r="L218" s="84">
        <v>0</v>
      </c>
      <c r="M218" s="85" t="str">
        <f t="shared" si="39"/>
        <v>$0.00</v>
      </c>
      <c r="N218" s="85" t="str">
        <f t="shared" si="46"/>
        <v>$0.00</v>
      </c>
      <c r="O218" s="84">
        <v>0</v>
      </c>
      <c r="P218" s="85">
        <f t="shared" si="40"/>
        <v>0</v>
      </c>
      <c r="Q218" s="85">
        <f t="shared" si="43"/>
        <v>0</v>
      </c>
      <c r="R218" s="88">
        <f t="shared" si="47"/>
        <v>0</v>
      </c>
      <c r="S218" s="103">
        <f t="shared" si="49"/>
        <v>0</v>
      </c>
      <c r="T218" s="102" t="s">
        <v>321</v>
      </c>
    </row>
    <row r="219" spans="1:20" s="90" customFormat="1" ht="18" customHeight="1" x14ac:dyDescent="0.25">
      <c r="A219" s="80" t="s">
        <v>263</v>
      </c>
      <c r="B219" s="81"/>
      <c r="C219" s="82"/>
      <c r="D219" s="83" t="str">
        <f t="shared" si="41"/>
        <v/>
      </c>
      <c r="E219" s="83" t="str">
        <f t="shared" si="48"/>
        <v/>
      </c>
      <c r="F219" s="84">
        <v>0</v>
      </c>
      <c r="G219" s="85" t="str">
        <f t="shared" si="38"/>
        <v>$0.00</v>
      </c>
      <c r="H219" s="85" t="str">
        <f t="shared" si="44"/>
        <v>$0.00</v>
      </c>
      <c r="I219" s="82"/>
      <c r="J219" s="86" t="str">
        <f t="shared" si="42"/>
        <v/>
      </c>
      <c r="K219" s="87" t="str">
        <f t="shared" si="45"/>
        <v/>
      </c>
      <c r="L219" s="84">
        <v>0</v>
      </c>
      <c r="M219" s="85" t="str">
        <f t="shared" si="39"/>
        <v>$0.00</v>
      </c>
      <c r="N219" s="85" t="str">
        <f t="shared" si="46"/>
        <v>$0.00</v>
      </c>
      <c r="O219" s="84">
        <v>0</v>
      </c>
      <c r="P219" s="85">
        <f t="shared" si="40"/>
        <v>0</v>
      </c>
      <c r="Q219" s="85">
        <f t="shared" si="43"/>
        <v>0</v>
      </c>
      <c r="R219" s="88">
        <f t="shared" si="47"/>
        <v>0</v>
      </c>
      <c r="S219" s="103">
        <f t="shared" si="49"/>
        <v>0</v>
      </c>
      <c r="T219" s="102" t="s">
        <v>321</v>
      </c>
    </row>
    <row r="220" spans="1:20" s="90" customFormat="1" ht="18" customHeight="1" x14ac:dyDescent="0.25">
      <c r="A220" s="80" t="s">
        <v>264</v>
      </c>
      <c r="B220" s="81"/>
      <c r="C220" s="82"/>
      <c r="D220" s="83" t="str">
        <f t="shared" si="41"/>
        <v/>
      </c>
      <c r="E220" s="83" t="str">
        <f t="shared" si="48"/>
        <v/>
      </c>
      <c r="F220" s="84">
        <v>0</v>
      </c>
      <c r="G220" s="85" t="str">
        <f t="shared" si="38"/>
        <v>$0.00</v>
      </c>
      <c r="H220" s="85" t="str">
        <f t="shared" si="44"/>
        <v>$0.00</v>
      </c>
      <c r="I220" s="82"/>
      <c r="J220" s="86" t="str">
        <f t="shared" si="42"/>
        <v/>
      </c>
      <c r="K220" s="87" t="str">
        <f t="shared" si="45"/>
        <v/>
      </c>
      <c r="L220" s="84">
        <v>0</v>
      </c>
      <c r="M220" s="85" t="str">
        <f t="shared" si="39"/>
        <v>$0.00</v>
      </c>
      <c r="N220" s="85" t="str">
        <f t="shared" si="46"/>
        <v>$0.00</v>
      </c>
      <c r="O220" s="84">
        <v>0</v>
      </c>
      <c r="P220" s="85">
        <f t="shared" si="40"/>
        <v>0</v>
      </c>
      <c r="Q220" s="85">
        <f t="shared" si="43"/>
        <v>0</v>
      </c>
      <c r="R220" s="88">
        <f t="shared" si="47"/>
        <v>0</v>
      </c>
      <c r="S220" s="103">
        <f t="shared" si="49"/>
        <v>0</v>
      </c>
      <c r="T220" s="102" t="s">
        <v>321</v>
      </c>
    </row>
    <row r="221" spans="1:20" s="90" customFormat="1" ht="18" customHeight="1" x14ac:dyDescent="0.25">
      <c r="A221" s="80" t="s">
        <v>265</v>
      </c>
      <c r="B221" s="81"/>
      <c r="C221" s="82"/>
      <c r="D221" s="83" t="str">
        <f t="shared" si="41"/>
        <v/>
      </c>
      <c r="E221" s="83" t="str">
        <f t="shared" si="48"/>
        <v/>
      </c>
      <c r="F221" s="84">
        <v>0</v>
      </c>
      <c r="G221" s="85" t="str">
        <f t="shared" si="38"/>
        <v>$0.00</v>
      </c>
      <c r="H221" s="85" t="str">
        <f t="shared" si="44"/>
        <v>$0.00</v>
      </c>
      <c r="I221" s="82"/>
      <c r="J221" s="86" t="str">
        <f t="shared" si="42"/>
        <v/>
      </c>
      <c r="K221" s="87" t="str">
        <f t="shared" si="45"/>
        <v/>
      </c>
      <c r="L221" s="84">
        <v>0</v>
      </c>
      <c r="M221" s="85" t="str">
        <f t="shared" si="39"/>
        <v>$0.00</v>
      </c>
      <c r="N221" s="85" t="str">
        <f t="shared" si="46"/>
        <v>$0.00</v>
      </c>
      <c r="O221" s="84">
        <v>0</v>
      </c>
      <c r="P221" s="85">
        <f t="shared" si="40"/>
        <v>0</v>
      </c>
      <c r="Q221" s="85">
        <f t="shared" si="43"/>
        <v>0</v>
      </c>
      <c r="R221" s="88">
        <f t="shared" si="47"/>
        <v>0</v>
      </c>
      <c r="S221" s="103">
        <f t="shared" si="49"/>
        <v>0</v>
      </c>
      <c r="T221" s="102" t="s">
        <v>321</v>
      </c>
    </row>
    <row r="222" spans="1:20" s="90" customFormat="1" ht="18" customHeight="1" x14ac:dyDescent="0.25">
      <c r="A222" s="80" t="s">
        <v>266</v>
      </c>
      <c r="B222" s="81"/>
      <c r="C222" s="82"/>
      <c r="D222" s="83" t="str">
        <f t="shared" si="41"/>
        <v/>
      </c>
      <c r="E222" s="83" t="str">
        <f t="shared" si="48"/>
        <v/>
      </c>
      <c r="F222" s="84">
        <v>0</v>
      </c>
      <c r="G222" s="85" t="str">
        <f t="shared" si="38"/>
        <v>$0.00</v>
      </c>
      <c r="H222" s="85" t="str">
        <f t="shared" si="44"/>
        <v>$0.00</v>
      </c>
      <c r="I222" s="82"/>
      <c r="J222" s="86" t="str">
        <f t="shared" si="42"/>
        <v/>
      </c>
      <c r="K222" s="87" t="str">
        <f t="shared" si="45"/>
        <v/>
      </c>
      <c r="L222" s="84">
        <v>0</v>
      </c>
      <c r="M222" s="85" t="str">
        <f t="shared" si="39"/>
        <v>$0.00</v>
      </c>
      <c r="N222" s="85" t="str">
        <f t="shared" si="46"/>
        <v>$0.00</v>
      </c>
      <c r="O222" s="84">
        <v>0</v>
      </c>
      <c r="P222" s="85">
        <f t="shared" si="40"/>
        <v>0</v>
      </c>
      <c r="Q222" s="85">
        <f t="shared" si="43"/>
        <v>0</v>
      </c>
      <c r="R222" s="88">
        <f t="shared" si="47"/>
        <v>0</v>
      </c>
      <c r="S222" s="103">
        <f t="shared" si="49"/>
        <v>0</v>
      </c>
      <c r="T222" s="102" t="s">
        <v>321</v>
      </c>
    </row>
    <row r="223" spans="1:20" s="90" customFormat="1" ht="18" customHeight="1" x14ac:dyDescent="0.25">
      <c r="A223" s="80" t="s">
        <v>267</v>
      </c>
      <c r="B223" s="81"/>
      <c r="C223" s="82"/>
      <c r="D223" s="83" t="str">
        <f t="shared" si="41"/>
        <v/>
      </c>
      <c r="E223" s="83" t="str">
        <f t="shared" si="48"/>
        <v/>
      </c>
      <c r="F223" s="84">
        <v>0</v>
      </c>
      <c r="G223" s="85" t="str">
        <f t="shared" si="38"/>
        <v>$0.00</v>
      </c>
      <c r="H223" s="85" t="str">
        <f t="shared" si="44"/>
        <v>$0.00</v>
      </c>
      <c r="I223" s="82"/>
      <c r="J223" s="86" t="str">
        <f t="shared" si="42"/>
        <v/>
      </c>
      <c r="K223" s="87" t="str">
        <f t="shared" si="45"/>
        <v/>
      </c>
      <c r="L223" s="84">
        <v>0</v>
      </c>
      <c r="M223" s="85" t="str">
        <f t="shared" si="39"/>
        <v>$0.00</v>
      </c>
      <c r="N223" s="85" t="str">
        <f t="shared" si="46"/>
        <v>$0.00</v>
      </c>
      <c r="O223" s="84">
        <v>0</v>
      </c>
      <c r="P223" s="85">
        <f t="shared" si="40"/>
        <v>0</v>
      </c>
      <c r="Q223" s="85">
        <f t="shared" si="43"/>
        <v>0</v>
      </c>
      <c r="R223" s="88">
        <f t="shared" si="47"/>
        <v>0</v>
      </c>
      <c r="S223" s="103">
        <f t="shared" si="49"/>
        <v>0</v>
      </c>
      <c r="T223" s="102" t="s">
        <v>321</v>
      </c>
    </row>
    <row r="224" spans="1:20" s="90" customFormat="1" ht="18" customHeight="1" x14ac:dyDescent="0.25">
      <c r="A224" s="80" t="s">
        <v>268</v>
      </c>
      <c r="B224" s="81"/>
      <c r="C224" s="82"/>
      <c r="D224" s="83" t="str">
        <f t="shared" si="41"/>
        <v/>
      </c>
      <c r="E224" s="83" t="str">
        <f t="shared" si="48"/>
        <v/>
      </c>
      <c r="F224" s="84">
        <v>0</v>
      </c>
      <c r="G224" s="85" t="str">
        <f t="shared" si="38"/>
        <v>$0.00</v>
      </c>
      <c r="H224" s="85" t="str">
        <f t="shared" si="44"/>
        <v>$0.00</v>
      </c>
      <c r="I224" s="82"/>
      <c r="J224" s="86" t="str">
        <f t="shared" si="42"/>
        <v/>
      </c>
      <c r="K224" s="87" t="str">
        <f t="shared" si="45"/>
        <v/>
      </c>
      <c r="L224" s="84">
        <v>0</v>
      </c>
      <c r="M224" s="85" t="str">
        <f t="shared" si="39"/>
        <v>$0.00</v>
      </c>
      <c r="N224" s="85" t="str">
        <f t="shared" si="46"/>
        <v>$0.00</v>
      </c>
      <c r="O224" s="84">
        <v>0</v>
      </c>
      <c r="P224" s="85">
        <f t="shared" si="40"/>
        <v>0</v>
      </c>
      <c r="Q224" s="85">
        <f t="shared" si="43"/>
        <v>0</v>
      </c>
      <c r="R224" s="88">
        <f t="shared" si="47"/>
        <v>0</v>
      </c>
      <c r="S224" s="103">
        <f t="shared" si="49"/>
        <v>0</v>
      </c>
      <c r="T224" s="102" t="s">
        <v>321</v>
      </c>
    </row>
    <row r="225" spans="1:20" s="90" customFormat="1" ht="18" customHeight="1" x14ac:dyDescent="0.25">
      <c r="A225" s="80" t="s">
        <v>269</v>
      </c>
      <c r="B225" s="81"/>
      <c r="C225" s="82"/>
      <c r="D225" s="83" t="str">
        <f t="shared" si="41"/>
        <v/>
      </c>
      <c r="E225" s="83" t="str">
        <f t="shared" si="48"/>
        <v/>
      </c>
      <c r="F225" s="84">
        <v>0</v>
      </c>
      <c r="G225" s="85" t="str">
        <f t="shared" si="38"/>
        <v>$0.00</v>
      </c>
      <c r="H225" s="85" t="str">
        <f t="shared" si="44"/>
        <v>$0.00</v>
      </c>
      <c r="I225" s="82"/>
      <c r="J225" s="86" t="str">
        <f t="shared" si="42"/>
        <v/>
      </c>
      <c r="K225" s="87" t="str">
        <f t="shared" si="45"/>
        <v/>
      </c>
      <c r="L225" s="84">
        <v>0</v>
      </c>
      <c r="M225" s="85" t="str">
        <f t="shared" si="39"/>
        <v>$0.00</v>
      </c>
      <c r="N225" s="85" t="str">
        <f t="shared" si="46"/>
        <v>$0.00</v>
      </c>
      <c r="O225" s="84">
        <v>0</v>
      </c>
      <c r="P225" s="85">
        <f t="shared" si="40"/>
        <v>0</v>
      </c>
      <c r="Q225" s="85">
        <f t="shared" si="43"/>
        <v>0</v>
      </c>
      <c r="R225" s="88">
        <f t="shared" si="47"/>
        <v>0</v>
      </c>
      <c r="S225" s="103">
        <f t="shared" si="49"/>
        <v>0</v>
      </c>
      <c r="T225" s="102" t="s">
        <v>321</v>
      </c>
    </row>
    <row r="226" spans="1:20" s="90" customFormat="1" ht="18" customHeight="1" x14ac:dyDescent="0.25">
      <c r="A226" s="80" t="s">
        <v>270</v>
      </c>
      <c r="B226" s="81"/>
      <c r="C226" s="82"/>
      <c r="D226" s="83" t="str">
        <f t="shared" si="41"/>
        <v/>
      </c>
      <c r="E226" s="83" t="str">
        <f t="shared" si="48"/>
        <v/>
      </c>
      <c r="F226" s="84">
        <v>0</v>
      </c>
      <c r="G226" s="85" t="str">
        <f t="shared" si="38"/>
        <v>$0.00</v>
      </c>
      <c r="H226" s="85" t="str">
        <f t="shared" si="44"/>
        <v>$0.00</v>
      </c>
      <c r="I226" s="82"/>
      <c r="J226" s="86" t="str">
        <f t="shared" si="42"/>
        <v/>
      </c>
      <c r="K226" s="87" t="str">
        <f t="shared" si="45"/>
        <v/>
      </c>
      <c r="L226" s="84">
        <v>0</v>
      </c>
      <c r="M226" s="85" t="str">
        <f t="shared" si="39"/>
        <v>$0.00</v>
      </c>
      <c r="N226" s="85" t="str">
        <f t="shared" si="46"/>
        <v>$0.00</v>
      </c>
      <c r="O226" s="84">
        <v>0</v>
      </c>
      <c r="P226" s="85">
        <f t="shared" si="40"/>
        <v>0</v>
      </c>
      <c r="Q226" s="85">
        <f t="shared" si="43"/>
        <v>0</v>
      </c>
      <c r="R226" s="88">
        <f t="shared" si="47"/>
        <v>0</v>
      </c>
      <c r="S226" s="103">
        <f t="shared" si="49"/>
        <v>0</v>
      </c>
      <c r="T226" s="102" t="s">
        <v>321</v>
      </c>
    </row>
    <row r="227" spans="1:20" s="90" customFormat="1" ht="18" customHeight="1" x14ac:dyDescent="0.25">
      <c r="A227" s="80" t="s">
        <v>271</v>
      </c>
      <c r="B227" s="81"/>
      <c r="C227" s="82"/>
      <c r="D227" s="83" t="str">
        <f t="shared" si="41"/>
        <v/>
      </c>
      <c r="E227" s="83" t="str">
        <f t="shared" si="48"/>
        <v/>
      </c>
      <c r="F227" s="84">
        <v>0</v>
      </c>
      <c r="G227" s="85" t="str">
        <f t="shared" si="38"/>
        <v>$0.00</v>
      </c>
      <c r="H227" s="85" t="str">
        <f t="shared" si="44"/>
        <v>$0.00</v>
      </c>
      <c r="I227" s="82"/>
      <c r="J227" s="86" t="str">
        <f t="shared" si="42"/>
        <v/>
      </c>
      <c r="K227" s="87" t="str">
        <f t="shared" si="45"/>
        <v/>
      </c>
      <c r="L227" s="84">
        <v>0</v>
      </c>
      <c r="M227" s="85" t="str">
        <f t="shared" si="39"/>
        <v>$0.00</v>
      </c>
      <c r="N227" s="85" t="str">
        <f t="shared" si="46"/>
        <v>$0.00</v>
      </c>
      <c r="O227" s="84">
        <v>0</v>
      </c>
      <c r="P227" s="85">
        <f t="shared" si="40"/>
        <v>0</v>
      </c>
      <c r="Q227" s="85">
        <f t="shared" si="43"/>
        <v>0</v>
      </c>
      <c r="R227" s="88">
        <f t="shared" si="47"/>
        <v>0</v>
      </c>
      <c r="S227" s="103">
        <f t="shared" si="49"/>
        <v>0</v>
      </c>
      <c r="T227" s="102" t="s">
        <v>321</v>
      </c>
    </row>
    <row r="228" spans="1:20" s="90" customFormat="1" ht="18" customHeight="1" x14ac:dyDescent="0.25">
      <c r="A228" s="80" t="s">
        <v>272</v>
      </c>
      <c r="B228" s="81"/>
      <c r="C228" s="82"/>
      <c r="D228" s="83" t="str">
        <f t="shared" si="41"/>
        <v/>
      </c>
      <c r="E228" s="83" t="str">
        <f t="shared" si="48"/>
        <v/>
      </c>
      <c r="F228" s="84">
        <v>0</v>
      </c>
      <c r="G228" s="85" t="str">
        <f t="shared" si="38"/>
        <v>$0.00</v>
      </c>
      <c r="H228" s="85" t="str">
        <f t="shared" si="44"/>
        <v>$0.00</v>
      </c>
      <c r="I228" s="82"/>
      <c r="J228" s="86" t="str">
        <f t="shared" si="42"/>
        <v/>
      </c>
      <c r="K228" s="87" t="str">
        <f t="shared" si="45"/>
        <v/>
      </c>
      <c r="L228" s="84">
        <v>0</v>
      </c>
      <c r="M228" s="85" t="str">
        <f t="shared" si="39"/>
        <v>$0.00</v>
      </c>
      <c r="N228" s="85" t="str">
        <f t="shared" si="46"/>
        <v>$0.00</v>
      </c>
      <c r="O228" s="84">
        <v>0</v>
      </c>
      <c r="P228" s="85">
        <f t="shared" si="40"/>
        <v>0</v>
      </c>
      <c r="Q228" s="85">
        <f t="shared" si="43"/>
        <v>0</v>
      </c>
      <c r="R228" s="88">
        <f t="shared" si="47"/>
        <v>0</v>
      </c>
      <c r="S228" s="103">
        <f t="shared" si="49"/>
        <v>0</v>
      </c>
      <c r="T228" s="102" t="s">
        <v>321</v>
      </c>
    </row>
    <row r="229" spans="1:20" s="90" customFormat="1" ht="18" customHeight="1" x14ac:dyDescent="0.25">
      <c r="A229" s="80" t="s">
        <v>273</v>
      </c>
      <c r="B229" s="81"/>
      <c r="C229" s="82"/>
      <c r="D229" s="83" t="str">
        <f t="shared" si="41"/>
        <v/>
      </c>
      <c r="E229" s="83" t="str">
        <f t="shared" si="48"/>
        <v/>
      </c>
      <c r="F229" s="84">
        <v>0</v>
      </c>
      <c r="G229" s="85" t="str">
        <f t="shared" si="38"/>
        <v>$0.00</v>
      </c>
      <c r="H229" s="85" t="str">
        <f t="shared" si="44"/>
        <v>$0.00</v>
      </c>
      <c r="I229" s="82"/>
      <c r="J229" s="86" t="str">
        <f t="shared" si="42"/>
        <v/>
      </c>
      <c r="K229" s="87" t="str">
        <f t="shared" si="45"/>
        <v/>
      </c>
      <c r="L229" s="84">
        <v>0</v>
      </c>
      <c r="M229" s="85" t="str">
        <f t="shared" si="39"/>
        <v>$0.00</v>
      </c>
      <c r="N229" s="85" t="str">
        <f t="shared" si="46"/>
        <v>$0.00</v>
      </c>
      <c r="O229" s="84">
        <v>0</v>
      </c>
      <c r="P229" s="85">
        <f t="shared" si="40"/>
        <v>0</v>
      </c>
      <c r="Q229" s="85">
        <f t="shared" si="43"/>
        <v>0</v>
      </c>
      <c r="R229" s="88">
        <f t="shared" si="47"/>
        <v>0</v>
      </c>
      <c r="S229" s="103">
        <f t="shared" si="49"/>
        <v>0</v>
      </c>
      <c r="T229" s="102" t="s">
        <v>321</v>
      </c>
    </row>
    <row r="230" spans="1:20" s="90" customFormat="1" ht="18" customHeight="1" x14ac:dyDescent="0.25">
      <c r="A230" s="80" t="s">
        <v>274</v>
      </c>
      <c r="B230" s="81"/>
      <c r="C230" s="82"/>
      <c r="D230" s="83" t="str">
        <f t="shared" si="41"/>
        <v/>
      </c>
      <c r="E230" s="83" t="str">
        <f t="shared" si="48"/>
        <v/>
      </c>
      <c r="F230" s="84">
        <v>0</v>
      </c>
      <c r="G230" s="85" t="str">
        <f t="shared" si="38"/>
        <v>$0.00</v>
      </c>
      <c r="H230" s="85" t="str">
        <f t="shared" si="44"/>
        <v>$0.00</v>
      </c>
      <c r="I230" s="82"/>
      <c r="J230" s="86" t="str">
        <f t="shared" si="42"/>
        <v/>
      </c>
      <c r="K230" s="87" t="str">
        <f t="shared" si="45"/>
        <v/>
      </c>
      <c r="L230" s="84">
        <v>0</v>
      </c>
      <c r="M230" s="85" t="str">
        <f t="shared" si="39"/>
        <v>$0.00</v>
      </c>
      <c r="N230" s="85" t="str">
        <f t="shared" si="46"/>
        <v>$0.00</v>
      </c>
      <c r="O230" s="84">
        <v>0</v>
      </c>
      <c r="P230" s="85">
        <f t="shared" si="40"/>
        <v>0</v>
      </c>
      <c r="Q230" s="85">
        <f t="shared" si="43"/>
        <v>0</v>
      </c>
      <c r="R230" s="88">
        <f t="shared" si="47"/>
        <v>0</v>
      </c>
      <c r="S230" s="103">
        <f t="shared" si="49"/>
        <v>0</v>
      </c>
      <c r="T230" s="102" t="s">
        <v>321</v>
      </c>
    </row>
    <row r="231" spans="1:20" s="90" customFormat="1" ht="18" customHeight="1" x14ac:dyDescent="0.25">
      <c r="A231" s="80" t="s">
        <v>275</v>
      </c>
      <c r="B231" s="81"/>
      <c r="C231" s="82"/>
      <c r="D231" s="83" t="str">
        <f t="shared" si="41"/>
        <v/>
      </c>
      <c r="E231" s="83" t="str">
        <f t="shared" si="48"/>
        <v/>
      </c>
      <c r="F231" s="84">
        <v>0</v>
      </c>
      <c r="G231" s="85" t="str">
        <f t="shared" si="38"/>
        <v>$0.00</v>
      </c>
      <c r="H231" s="85" t="str">
        <f t="shared" si="44"/>
        <v>$0.00</v>
      </c>
      <c r="I231" s="82"/>
      <c r="J231" s="86" t="str">
        <f t="shared" si="42"/>
        <v/>
      </c>
      <c r="K231" s="87" t="str">
        <f t="shared" si="45"/>
        <v/>
      </c>
      <c r="L231" s="84">
        <v>0</v>
      </c>
      <c r="M231" s="85" t="str">
        <f t="shared" si="39"/>
        <v>$0.00</v>
      </c>
      <c r="N231" s="85" t="str">
        <f t="shared" si="46"/>
        <v>$0.00</v>
      </c>
      <c r="O231" s="84">
        <v>0</v>
      </c>
      <c r="P231" s="85">
        <f t="shared" si="40"/>
        <v>0</v>
      </c>
      <c r="Q231" s="85">
        <f t="shared" si="43"/>
        <v>0</v>
      </c>
      <c r="R231" s="88">
        <f t="shared" si="47"/>
        <v>0</v>
      </c>
      <c r="S231" s="103">
        <f t="shared" si="49"/>
        <v>0</v>
      </c>
      <c r="T231" s="102" t="s">
        <v>321</v>
      </c>
    </row>
    <row r="232" spans="1:20" s="90" customFormat="1" ht="18" customHeight="1" x14ac:dyDescent="0.25">
      <c r="A232" s="80" t="s">
        <v>276</v>
      </c>
      <c r="B232" s="81"/>
      <c r="C232" s="82"/>
      <c r="D232" s="83" t="str">
        <f t="shared" si="41"/>
        <v/>
      </c>
      <c r="E232" s="83" t="str">
        <f t="shared" si="48"/>
        <v/>
      </c>
      <c r="F232" s="84">
        <v>0</v>
      </c>
      <c r="G232" s="85" t="str">
        <f t="shared" si="38"/>
        <v>$0.00</v>
      </c>
      <c r="H232" s="85" t="str">
        <f t="shared" si="44"/>
        <v>$0.00</v>
      </c>
      <c r="I232" s="82"/>
      <c r="J232" s="86" t="str">
        <f t="shared" si="42"/>
        <v/>
      </c>
      <c r="K232" s="87" t="str">
        <f t="shared" si="45"/>
        <v/>
      </c>
      <c r="L232" s="84">
        <v>0</v>
      </c>
      <c r="M232" s="85" t="str">
        <f t="shared" si="39"/>
        <v>$0.00</v>
      </c>
      <c r="N232" s="85" t="str">
        <f t="shared" si="46"/>
        <v>$0.00</v>
      </c>
      <c r="O232" s="84">
        <v>0</v>
      </c>
      <c r="P232" s="85">
        <f t="shared" si="40"/>
        <v>0</v>
      </c>
      <c r="Q232" s="85">
        <f t="shared" si="43"/>
        <v>0</v>
      </c>
      <c r="R232" s="88">
        <f t="shared" si="47"/>
        <v>0</v>
      </c>
      <c r="S232" s="103">
        <f t="shared" si="49"/>
        <v>0</v>
      </c>
      <c r="T232" s="102" t="s">
        <v>321</v>
      </c>
    </row>
    <row r="233" spans="1:20" s="90" customFormat="1" ht="18" customHeight="1" x14ac:dyDescent="0.25">
      <c r="A233" s="80" t="s">
        <v>277</v>
      </c>
      <c r="B233" s="81"/>
      <c r="C233" s="82"/>
      <c r="D233" s="83" t="str">
        <f t="shared" si="41"/>
        <v/>
      </c>
      <c r="E233" s="83" t="str">
        <f t="shared" si="48"/>
        <v/>
      </c>
      <c r="F233" s="84">
        <v>0</v>
      </c>
      <c r="G233" s="85" t="str">
        <f t="shared" si="38"/>
        <v>$0.00</v>
      </c>
      <c r="H233" s="85" t="str">
        <f t="shared" si="44"/>
        <v>$0.00</v>
      </c>
      <c r="I233" s="82"/>
      <c r="J233" s="86" t="str">
        <f t="shared" si="42"/>
        <v/>
      </c>
      <c r="K233" s="87" t="str">
        <f t="shared" si="45"/>
        <v/>
      </c>
      <c r="L233" s="84">
        <v>0</v>
      </c>
      <c r="M233" s="85" t="str">
        <f t="shared" si="39"/>
        <v>$0.00</v>
      </c>
      <c r="N233" s="85" t="str">
        <f t="shared" si="46"/>
        <v>$0.00</v>
      </c>
      <c r="O233" s="84">
        <v>0</v>
      </c>
      <c r="P233" s="85">
        <f t="shared" si="40"/>
        <v>0</v>
      </c>
      <c r="Q233" s="85">
        <f t="shared" si="43"/>
        <v>0</v>
      </c>
      <c r="R233" s="88">
        <f t="shared" si="47"/>
        <v>0</v>
      </c>
      <c r="S233" s="103">
        <f t="shared" si="49"/>
        <v>0</v>
      </c>
      <c r="T233" s="102" t="s">
        <v>321</v>
      </c>
    </row>
    <row r="234" spans="1:20" s="90" customFormat="1" ht="18" customHeight="1" x14ac:dyDescent="0.25">
      <c r="A234" s="80" t="s">
        <v>278</v>
      </c>
      <c r="B234" s="81"/>
      <c r="C234" s="82"/>
      <c r="D234" s="83" t="str">
        <f t="shared" si="41"/>
        <v/>
      </c>
      <c r="E234" s="83" t="str">
        <f t="shared" si="48"/>
        <v/>
      </c>
      <c r="F234" s="84">
        <v>0</v>
      </c>
      <c r="G234" s="85" t="str">
        <f t="shared" si="38"/>
        <v>$0.00</v>
      </c>
      <c r="H234" s="85" t="str">
        <f t="shared" si="44"/>
        <v>$0.00</v>
      </c>
      <c r="I234" s="82"/>
      <c r="J234" s="86" t="str">
        <f t="shared" si="42"/>
        <v/>
      </c>
      <c r="K234" s="87" t="str">
        <f t="shared" si="45"/>
        <v/>
      </c>
      <c r="L234" s="84">
        <v>0</v>
      </c>
      <c r="M234" s="85" t="str">
        <f t="shared" si="39"/>
        <v>$0.00</v>
      </c>
      <c r="N234" s="85" t="str">
        <f t="shared" si="46"/>
        <v>$0.00</v>
      </c>
      <c r="O234" s="84">
        <v>0</v>
      </c>
      <c r="P234" s="85">
        <f t="shared" si="40"/>
        <v>0</v>
      </c>
      <c r="Q234" s="85">
        <f t="shared" si="43"/>
        <v>0</v>
      </c>
      <c r="R234" s="88">
        <f t="shared" si="47"/>
        <v>0</v>
      </c>
      <c r="S234" s="103">
        <f t="shared" si="49"/>
        <v>0</v>
      </c>
      <c r="T234" s="102" t="s">
        <v>321</v>
      </c>
    </row>
    <row r="235" spans="1:20" s="90" customFormat="1" ht="18" customHeight="1" x14ac:dyDescent="0.25">
      <c r="A235" s="80" t="s">
        <v>279</v>
      </c>
      <c r="B235" s="81"/>
      <c r="C235" s="82"/>
      <c r="D235" s="83" t="str">
        <f t="shared" si="41"/>
        <v/>
      </c>
      <c r="E235" s="83" t="str">
        <f t="shared" si="48"/>
        <v/>
      </c>
      <c r="F235" s="84">
        <v>0</v>
      </c>
      <c r="G235" s="85" t="str">
        <f t="shared" si="38"/>
        <v>$0.00</v>
      </c>
      <c r="H235" s="85" t="str">
        <f t="shared" si="44"/>
        <v>$0.00</v>
      </c>
      <c r="I235" s="82"/>
      <c r="J235" s="86" t="str">
        <f t="shared" si="42"/>
        <v/>
      </c>
      <c r="K235" s="87" t="str">
        <f t="shared" si="45"/>
        <v/>
      </c>
      <c r="L235" s="84">
        <v>0</v>
      </c>
      <c r="M235" s="85" t="str">
        <f t="shared" si="39"/>
        <v>$0.00</v>
      </c>
      <c r="N235" s="85" t="str">
        <f t="shared" si="46"/>
        <v>$0.00</v>
      </c>
      <c r="O235" s="84">
        <v>0</v>
      </c>
      <c r="P235" s="85">
        <f t="shared" si="40"/>
        <v>0</v>
      </c>
      <c r="Q235" s="85">
        <f t="shared" si="43"/>
        <v>0</v>
      </c>
      <c r="R235" s="88">
        <f t="shared" si="47"/>
        <v>0</v>
      </c>
      <c r="S235" s="103">
        <f t="shared" si="49"/>
        <v>0</v>
      </c>
      <c r="T235" s="102" t="s">
        <v>321</v>
      </c>
    </row>
    <row r="236" spans="1:20" s="90" customFormat="1" ht="18" customHeight="1" x14ac:dyDescent="0.25">
      <c r="A236" s="80" t="s">
        <v>280</v>
      </c>
      <c r="B236" s="81"/>
      <c r="C236" s="82"/>
      <c r="D236" s="83" t="str">
        <f t="shared" si="41"/>
        <v/>
      </c>
      <c r="E236" s="83" t="str">
        <f t="shared" si="48"/>
        <v/>
      </c>
      <c r="F236" s="84">
        <v>0</v>
      </c>
      <c r="G236" s="85" t="str">
        <f t="shared" si="38"/>
        <v>$0.00</v>
      </c>
      <c r="H236" s="85" t="str">
        <f t="shared" si="44"/>
        <v>$0.00</v>
      </c>
      <c r="I236" s="82"/>
      <c r="J236" s="86" t="str">
        <f t="shared" si="42"/>
        <v/>
      </c>
      <c r="K236" s="87" t="str">
        <f t="shared" si="45"/>
        <v/>
      </c>
      <c r="L236" s="84">
        <v>0</v>
      </c>
      <c r="M236" s="85" t="str">
        <f t="shared" si="39"/>
        <v>$0.00</v>
      </c>
      <c r="N236" s="85" t="str">
        <f t="shared" si="46"/>
        <v>$0.00</v>
      </c>
      <c r="O236" s="84">
        <v>0</v>
      </c>
      <c r="P236" s="85">
        <f t="shared" si="40"/>
        <v>0</v>
      </c>
      <c r="Q236" s="85">
        <f t="shared" si="43"/>
        <v>0</v>
      </c>
      <c r="R236" s="88">
        <f t="shared" si="47"/>
        <v>0</v>
      </c>
      <c r="S236" s="103">
        <f t="shared" si="49"/>
        <v>0</v>
      </c>
      <c r="T236" s="102" t="s">
        <v>321</v>
      </c>
    </row>
    <row r="237" spans="1:20" s="90" customFormat="1" ht="18" customHeight="1" x14ac:dyDescent="0.25">
      <c r="A237" s="80" t="s">
        <v>281</v>
      </c>
      <c r="B237" s="81"/>
      <c r="C237" s="82"/>
      <c r="D237" s="83" t="str">
        <f t="shared" si="41"/>
        <v/>
      </c>
      <c r="E237" s="83" t="str">
        <f t="shared" si="48"/>
        <v/>
      </c>
      <c r="F237" s="84">
        <v>0</v>
      </c>
      <c r="G237" s="85" t="str">
        <f t="shared" si="38"/>
        <v>$0.00</v>
      </c>
      <c r="H237" s="85" t="str">
        <f t="shared" si="44"/>
        <v>$0.00</v>
      </c>
      <c r="I237" s="82"/>
      <c r="J237" s="86" t="str">
        <f t="shared" si="42"/>
        <v/>
      </c>
      <c r="K237" s="87" t="str">
        <f t="shared" si="45"/>
        <v/>
      </c>
      <c r="L237" s="84">
        <v>0</v>
      </c>
      <c r="M237" s="85" t="str">
        <f t="shared" si="39"/>
        <v>$0.00</v>
      </c>
      <c r="N237" s="85" t="str">
        <f t="shared" si="46"/>
        <v>$0.00</v>
      </c>
      <c r="O237" s="84">
        <v>0</v>
      </c>
      <c r="P237" s="85">
        <f t="shared" si="40"/>
        <v>0</v>
      </c>
      <c r="Q237" s="85">
        <f t="shared" si="43"/>
        <v>0</v>
      </c>
      <c r="R237" s="88">
        <f t="shared" si="47"/>
        <v>0</v>
      </c>
      <c r="S237" s="103">
        <f t="shared" si="49"/>
        <v>0</v>
      </c>
      <c r="T237" s="102" t="s">
        <v>321</v>
      </c>
    </row>
    <row r="238" spans="1:20" s="90" customFormat="1" ht="18" customHeight="1" x14ac:dyDescent="0.25">
      <c r="A238" s="80" t="s">
        <v>282</v>
      </c>
      <c r="B238" s="81"/>
      <c r="C238" s="82"/>
      <c r="D238" s="83" t="str">
        <f t="shared" si="41"/>
        <v/>
      </c>
      <c r="E238" s="83" t="str">
        <f t="shared" si="48"/>
        <v/>
      </c>
      <c r="F238" s="84">
        <v>0</v>
      </c>
      <c r="G238" s="85" t="str">
        <f t="shared" si="38"/>
        <v>$0.00</v>
      </c>
      <c r="H238" s="85" t="str">
        <f t="shared" si="44"/>
        <v>$0.00</v>
      </c>
      <c r="I238" s="82"/>
      <c r="J238" s="86" t="str">
        <f t="shared" si="42"/>
        <v/>
      </c>
      <c r="K238" s="87" t="str">
        <f t="shared" si="45"/>
        <v/>
      </c>
      <c r="L238" s="84">
        <v>0</v>
      </c>
      <c r="M238" s="85" t="str">
        <f t="shared" si="39"/>
        <v>$0.00</v>
      </c>
      <c r="N238" s="85" t="str">
        <f t="shared" si="46"/>
        <v>$0.00</v>
      </c>
      <c r="O238" s="84">
        <v>0</v>
      </c>
      <c r="P238" s="85">
        <f t="shared" si="40"/>
        <v>0</v>
      </c>
      <c r="Q238" s="85">
        <f t="shared" si="43"/>
        <v>0</v>
      </c>
      <c r="R238" s="88">
        <f t="shared" si="47"/>
        <v>0</v>
      </c>
      <c r="S238" s="103">
        <f t="shared" si="49"/>
        <v>0</v>
      </c>
      <c r="T238" s="102" t="s">
        <v>321</v>
      </c>
    </row>
    <row r="239" spans="1:20" s="90" customFormat="1" ht="18" customHeight="1" x14ac:dyDescent="0.25">
      <c r="A239" s="80" t="s">
        <v>283</v>
      </c>
      <c r="B239" s="81"/>
      <c r="C239" s="82"/>
      <c r="D239" s="83" t="str">
        <f t="shared" si="41"/>
        <v/>
      </c>
      <c r="E239" s="83" t="str">
        <f t="shared" si="48"/>
        <v/>
      </c>
      <c r="F239" s="84">
        <v>0</v>
      </c>
      <c r="G239" s="85" t="str">
        <f t="shared" si="38"/>
        <v>$0.00</v>
      </c>
      <c r="H239" s="85" t="str">
        <f t="shared" si="44"/>
        <v>$0.00</v>
      </c>
      <c r="I239" s="82"/>
      <c r="J239" s="86" t="str">
        <f t="shared" si="42"/>
        <v/>
      </c>
      <c r="K239" s="87" t="str">
        <f t="shared" si="45"/>
        <v/>
      </c>
      <c r="L239" s="84">
        <v>0</v>
      </c>
      <c r="M239" s="85" t="str">
        <f t="shared" si="39"/>
        <v>$0.00</v>
      </c>
      <c r="N239" s="85" t="str">
        <f t="shared" si="46"/>
        <v>$0.00</v>
      </c>
      <c r="O239" s="84">
        <v>0</v>
      </c>
      <c r="P239" s="85">
        <f t="shared" si="40"/>
        <v>0</v>
      </c>
      <c r="Q239" s="85">
        <f t="shared" si="43"/>
        <v>0</v>
      </c>
      <c r="R239" s="88">
        <f t="shared" si="47"/>
        <v>0</v>
      </c>
      <c r="S239" s="103">
        <f t="shared" si="49"/>
        <v>0</v>
      </c>
      <c r="T239" s="102" t="s">
        <v>321</v>
      </c>
    </row>
    <row r="240" spans="1:20" s="90" customFormat="1" ht="18" customHeight="1" x14ac:dyDescent="0.25">
      <c r="A240" s="80" t="s">
        <v>284</v>
      </c>
      <c r="B240" s="81"/>
      <c r="C240" s="82"/>
      <c r="D240" s="83" t="str">
        <f t="shared" si="41"/>
        <v/>
      </c>
      <c r="E240" s="83" t="str">
        <f t="shared" si="48"/>
        <v/>
      </c>
      <c r="F240" s="84">
        <v>0</v>
      </c>
      <c r="G240" s="85" t="str">
        <f t="shared" si="38"/>
        <v>$0.00</v>
      </c>
      <c r="H240" s="85" t="str">
        <f t="shared" si="44"/>
        <v>$0.00</v>
      </c>
      <c r="I240" s="82"/>
      <c r="J240" s="86" t="str">
        <f t="shared" si="42"/>
        <v/>
      </c>
      <c r="K240" s="87" t="str">
        <f t="shared" si="45"/>
        <v/>
      </c>
      <c r="L240" s="84">
        <v>0</v>
      </c>
      <c r="M240" s="85" t="str">
        <f t="shared" si="39"/>
        <v>$0.00</v>
      </c>
      <c r="N240" s="85" t="str">
        <f t="shared" si="46"/>
        <v>$0.00</v>
      </c>
      <c r="O240" s="84">
        <v>0</v>
      </c>
      <c r="P240" s="85">
        <f t="shared" si="40"/>
        <v>0</v>
      </c>
      <c r="Q240" s="85">
        <f t="shared" si="43"/>
        <v>0</v>
      </c>
      <c r="R240" s="88">
        <f t="shared" si="47"/>
        <v>0</v>
      </c>
      <c r="S240" s="103">
        <f t="shared" si="49"/>
        <v>0</v>
      </c>
      <c r="T240" s="102" t="s">
        <v>321</v>
      </c>
    </row>
    <row r="241" spans="1:20" s="90" customFormat="1" ht="18" customHeight="1" x14ac:dyDescent="0.25">
      <c r="A241" s="80" t="s">
        <v>285</v>
      </c>
      <c r="B241" s="81"/>
      <c r="C241" s="82"/>
      <c r="D241" s="83" t="str">
        <f t="shared" si="41"/>
        <v/>
      </c>
      <c r="E241" s="83" t="str">
        <f t="shared" si="48"/>
        <v/>
      </c>
      <c r="F241" s="84">
        <v>0</v>
      </c>
      <c r="G241" s="85" t="str">
        <f t="shared" si="38"/>
        <v>$0.00</v>
      </c>
      <c r="H241" s="85" t="str">
        <f t="shared" si="44"/>
        <v>$0.00</v>
      </c>
      <c r="I241" s="82"/>
      <c r="J241" s="86" t="str">
        <f t="shared" si="42"/>
        <v/>
      </c>
      <c r="K241" s="87" t="str">
        <f t="shared" si="45"/>
        <v/>
      </c>
      <c r="L241" s="84">
        <v>0</v>
      </c>
      <c r="M241" s="85" t="str">
        <f t="shared" si="39"/>
        <v>$0.00</v>
      </c>
      <c r="N241" s="85" t="str">
        <f t="shared" si="46"/>
        <v>$0.00</v>
      </c>
      <c r="O241" s="84">
        <v>0</v>
      </c>
      <c r="P241" s="85">
        <f t="shared" si="40"/>
        <v>0</v>
      </c>
      <c r="Q241" s="85">
        <f t="shared" si="43"/>
        <v>0</v>
      </c>
      <c r="R241" s="88">
        <f t="shared" si="47"/>
        <v>0</v>
      </c>
      <c r="S241" s="103">
        <f t="shared" si="49"/>
        <v>0</v>
      </c>
      <c r="T241" s="102" t="s">
        <v>321</v>
      </c>
    </row>
    <row r="242" spans="1:20" s="90" customFormat="1" ht="18" customHeight="1" x14ac:dyDescent="0.25">
      <c r="A242" s="80" t="s">
        <v>286</v>
      </c>
      <c r="B242" s="81"/>
      <c r="C242" s="82"/>
      <c r="D242" s="83" t="str">
        <f t="shared" si="41"/>
        <v/>
      </c>
      <c r="E242" s="83" t="str">
        <f t="shared" si="48"/>
        <v/>
      </c>
      <c r="F242" s="84">
        <v>0</v>
      </c>
      <c r="G242" s="85" t="str">
        <f t="shared" si="38"/>
        <v>$0.00</v>
      </c>
      <c r="H242" s="85" t="str">
        <f t="shared" si="44"/>
        <v>$0.00</v>
      </c>
      <c r="I242" s="82"/>
      <c r="J242" s="86" t="str">
        <f t="shared" si="42"/>
        <v/>
      </c>
      <c r="K242" s="87" t="str">
        <f t="shared" si="45"/>
        <v/>
      </c>
      <c r="L242" s="84">
        <v>0</v>
      </c>
      <c r="M242" s="85" t="str">
        <f t="shared" si="39"/>
        <v>$0.00</v>
      </c>
      <c r="N242" s="85" t="str">
        <f t="shared" si="46"/>
        <v>$0.00</v>
      </c>
      <c r="O242" s="84">
        <v>0</v>
      </c>
      <c r="P242" s="85">
        <f t="shared" si="40"/>
        <v>0</v>
      </c>
      <c r="Q242" s="85">
        <f t="shared" si="43"/>
        <v>0</v>
      </c>
      <c r="R242" s="88">
        <f t="shared" si="47"/>
        <v>0</v>
      </c>
      <c r="S242" s="103">
        <f t="shared" si="49"/>
        <v>0</v>
      </c>
      <c r="T242" s="102" t="s">
        <v>321</v>
      </c>
    </row>
    <row r="243" spans="1:20" s="90" customFormat="1" ht="18" customHeight="1" x14ac:dyDescent="0.25">
      <c r="A243" s="80" t="s">
        <v>287</v>
      </c>
      <c r="B243" s="81"/>
      <c r="C243" s="82"/>
      <c r="D243" s="83" t="str">
        <f t="shared" si="41"/>
        <v/>
      </c>
      <c r="E243" s="83" t="str">
        <f t="shared" si="48"/>
        <v/>
      </c>
      <c r="F243" s="84">
        <v>0</v>
      </c>
      <c r="G243" s="85" t="str">
        <f t="shared" si="38"/>
        <v>$0.00</v>
      </c>
      <c r="H243" s="85" t="str">
        <f t="shared" si="44"/>
        <v>$0.00</v>
      </c>
      <c r="I243" s="82"/>
      <c r="J243" s="86" t="str">
        <f t="shared" si="42"/>
        <v/>
      </c>
      <c r="K243" s="87" t="str">
        <f t="shared" si="45"/>
        <v/>
      </c>
      <c r="L243" s="84">
        <v>0</v>
      </c>
      <c r="M243" s="85" t="str">
        <f t="shared" si="39"/>
        <v>$0.00</v>
      </c>
      <c r="N243" s="85" t="str">
        <f t="shared" si="46"/>
        <v>$0.00</v>
      </c>
      <c r="O243" s="84">
        <v>0</v>
      </c>
      <c r="P243" s="85">
        <f t="shared" si="40"/>
        <v>0</v>
      </c>
      <c r="Q243" s="85">
        <f t="shared" si="43"/>
        <v>0</v>
      </c>
      <c r="R243" s="88">
        <f t="shared" si="47"/>
        <v>0</v>
      </c>
      <c r="S243" s="103">
        <f t="shared" si="49"/>
        <v>0</v>
      </c>
      <c r="T243" s="102" t="s">
        <v>321</v>
      </c>
    </row>
    <row r="244" spans="1:20" s="90" customFormat="1" ht="18" customHeight="1" x14ac:dyDescent="0.25">
      <c r="A244" s="80" t="s">
        <v>288</v>
      </c>
      <c r="B244" s="81"/>
      <c r="C244" s="82"/>
      <c r="D244" s="83" t="str">
        <f t="shared" si="41"/>
        <v/>
      </c>
      <c r="E244" s="83" t="str">
        <f t="shared" si="48"/>
        <v/>
      </c>
      <c r="F244" s="84">
        <v>0</v>
      </c>
      <c r="G244" s="85" t="str">
        <f t="shared" si="38"/>
        <v>$0.00</v>
      </c>
      <c r="H244" s="85" t="str">
        <f t="shared" si="44"/>
        <v>$0.00</v>
      </c>
      <c r="I244" s="82"/>
      <c r="J244" s="86" t="str">
        <f t="shared" si="42"/>
        <v/>
      </c>
      <c r="K244" s="87" t="str">
        <f t="shared" si="45"/>
        <v/>
      </c>
      <c r="L244" s="84">
        <v>0</v>
      </c>
      <c r="M244" s="85" t="str">
        <f t="shared" si="39"/>
        <v>$0.00</v>
      </c>
      <c r="N244" s="85" t="str">
        <f t="shared" si="46"/>
        <v>$0.00</v>
      </c>
      <c r="O244" s="84">
        <v>0</v>
      </c>
      <c r="P244" s="85">
        <f t="shared" si="40"/>
        <v>0</v>
      </c>
      <c r="Q244" s="85">
        <f t="shared" si="43"/>
        <v>0</v>
      </c>
      <c r="R244" s="88">
        <f t="shared" si="47"/>
        <v>0</v>
      </c>
      <c r="S244" s="103">
        <f t="shared" si="49"/>
        <v>0</v>
      </c>
      <c r="T244" s="102" t="s">
        <v>321</v>
      </c>
    </row>
    <row r="245" spans="1:20" s="90" customFormat="1" ht="18" customHeight="1" x14ac:dyDescent="0.25">
      <c r="A245" s="80" t="s">
        <v>289</v>
      </c>
      <c r="B245" s="81"/>
      <c r="C245" s="82"/>
      <c r="D245" s="83" t="str">
        <f t="shared" si="41"/>
        <v/>
      </c>
      <c r="E245" s="83" t="str">
        <f t="shared" si="48"/>
        <v/>
      </c>
      <c r="F245" s="84">
        <v>0</v>
      </c>
      <c r="G245" s="85" t="str">
        <f t="shared" si="38"/>
        <v>$0.00</v>
      </c>
      <c r="H245" s="85" t="str">
        <f t="shared" si="44"/>
        <v>$0.00</v>
      </c>
      <c r="I245" s="82"/>
      <c r="J245" s="86" t="str">
        <f t="shared" si="42"/>
        <v/>
      </c>
      <c r="K245" s="87" t="str">
        <f t="shared" si="45"/>
        <v/>
      </c>
      <c r="L245" s="84">
        <v>0</v>
      </c>
      <c r="M245" s="85" t="str">
        <f t="shared" si="39"/>
        <v>$0.00</v>
      </c>
      <c r="N245" s="85" t="str">
        <f t="shared" si="46"/>
        <v>$0.00</v>
      </c>
      <c r="O245" s="84">
        <v>0</v>
      </c>
      <c r="P245" s="85">
        <f t="shared" si="40"/>
        <v>0</v>
      </c>
      <c r="Q245" s="85">
        <f t="shared" si="43"/>
        <v>0</v>
      </c>
      <c r="R245" s="88">
        <f t="shared" si="47"/>
        <v>0</v>
      </c>
      <c r="S245" s="103">
        <f t="shared" si="49"/>
        <v>0</v>
      </c>
      <c r="T245" s="102" t="s">
        <v>321</v>
      </c>
    </row>
    <row r="246" spans="1:20" s="90" customFormat="1" ht="18" customHeight="1" x14ac:dyDescent="0.25">
      <c r="A246" s="80" t="s">
        <v>290</v>
      </c>
      <c r="B246" s="81"/>
      <c r="C246" s="82"/>
      <c r="D246" s="83" t="str">
        <f t="shared" si="41"/>
        <v/>
      </c>
      <c r="E246" s="83" t="str">
        <f t="shared" si="48"/>
        <v/>
      </c>
      <c r="F246" s="84">
        <v>0</v>
      </c>
      <c r="G246" s="85" t="str">
        <f t="shared" si="38"/>
        <v>$0.00</v>
      </c>
      <c r="H246" s="85" t="str">
        <f t="shared" si="44"/>
        <v>$0.00</v>
      </c>
      <c r="I246" s="82"/>
      <c r="J246" s="86" t="str">
        <f t="shared" si="42"/>
        <v/>
      </c>
      <c r="K246" s="87" t="str">
        <f t="shared" si="45"/>
        <v/>
      </c>
      <c r="L246" s="84">
        <v>0</v>
      </c>
      <c r="M246" s="85" t="str">
        <f t="shared" si="39"/>
        <v>$0.00</v>
      </c>
      <c r="N246" s="85" t="str">
        <f t="shared" si="46"/>
        <v>$0.00</v>
      </c>
      <c r="O246" s="84">
        <v>0</v>
      </c>
      <c r="P246" s="85">
        <f t="shared" si="40"/>
        <v>0</v>
      </c>
      <c r="Q246" s="85">
        <f t="shared" si="43"/>
        <v>0</v>
      </c>
      <c r="R246" s="88">
        <f t="shared" si="47"/>
        <v>0</v>
      </c>
      <c r="S246" s="103">
        <f t="shared" si="49"/>
        <v>0</v>
      </c>
      <c r="T246" s="102" t="s">
        <v>321</v>
      </c>
    </row>
    <row r="247" spans="1:20" s="90" customFormat="1" ht="18" customHeight="1" x14ac:dyDescent="0.25">
      <c r="A247" s="80" t="s">
        <v>291</v>
      </c>
      <c r="B247" s="81"/>
      <c r="C247" s="82"/>
      <c r="D247" s="83" t="str">
        <f t="shared" si="41"/>
        <v/>
      </c>
      <c r="E247" s="83" t="str">
        <f t="shared" si="48"/>
        <v/>
      </c>
      <c r="F247" s="84">
        <v>0</v>
      </c>
      <c r="G247" s="85" t="str">
        <f t="shared" si="38"/>
        <v>$0.00</v>
      </c>
      <c r="H247" s="85" t="str">
        <f t="shared" si="44"/>
        <v>$0.00</v>
      </c>
      <c r="I247" s="82"/>
      <c r="J247" s="86" t="str">
        <f t="shared" si="42"/>
        <v/>
      </c>
      <c r="K247" s="87" t="str">
        <f t="shared" si="45"/>
        <v/>
      </c>
      <c r="L247" s="84">
        <v>0</v>
      </c>
      <c r="M247" s="85" t="str">
        <f t="shared" si="39"/>
        <v>$0.00</v>
      </c>
      <c r="N247" s="85" t="str">
        <f t="shared" si="46"/>
        <v>$0.00</v>
      </c>
      <c r="O247" s="84">
        <v>0</v>
      </c>
      <c r="P247" s="85">
        <f t="shared" si="40"/>
        <v>0</v>
      </c>
      <c r="Q247" s="85">
        <f t="shared" si="43"/>
        <v>0</v>
      </c>
      <c r="R247" s="88">
        <f t="shared" si="47"/>
        <v>0</v>
      </c>
      <c r="S247" s="103">
        <f t="shared" si="49"/>
        <v>0</v>
      </c>
      <c r="T247" s="102" t="s">
        <v>321</v>
      </c>
    </row>
    <row r="248" spans="1:20" s="90" customFormat="1" ht="18" customHeight="1" x14ac:dyDescent="0.25">
      <c r="A248" s="80" t="s">
        <v>292</v>
      </c>
      <c r="B248" s="81"/>
      <c r="C248" s="82"/>
      <c r="D248" s="83" t="str">
        <f t="shared" si="41"/>
        <v/>
      </c>
      <c r="E248" s="83" t="str">
        <f t="shared" si="48"/>
        <v/>
      </c>
      <c r="F248" s="84">
        <v>0</v>
      </c>
      <c r="G248" s="85" t="str">
        <f t="shared" si="38"/>
        <v>$0.00</v>
      </c>
      <c r="H248" s="85" t="str">
        <f t="shared" si="44"/>
        <v>$0.00</v>
      </c>
      <c r="I248" s="82"/>
      <c r="J248" s="86" t="str">
        <f t="shared" si="42"/>
        <v/>
      </c>
      <c r="K248" s="87" t="str">
        <f t="shared" si="45"/>
        <v/>
      </c>
      <c r="L248" s="84">
        <v>0</v>
      </c>
      <c r="M248" s="85" t="str">
        <f t="shared" si="39"/>
        <v>$0.00</v>
      </c>
      <c r="N248" s="85" t="str">
        <f t="shared" si="46"/>
        <v>$0.00</v>
      </c>
      <c r="O248" s="84">
        <v>0</v>
      </c>
      <c r="P248" s="85">
        <f t="shared" si="40"/>
        <v>0</v>
      </c>
      <c r="Q248" s="85">
        <f t="shared" si="43"/>
        <v>0</v>
      </c>
      <c r="R248" s="88">
        <f t="shared" si="47"/>
        <v>0</v>
      </c>
      <c r="S248" s="103">
        <f t="shared" si="49"/>
        <v>0</v>
      </c>
      <c r="T248" s="102" t="s">
        <v>321</v>
      </c>
    </row>
    <row r="249" spans="1:20" s="90" customFormat="1" ht="18" customHeight="1" x14ac:dyDescent="0.25">
      <c r="A249" s="80" t="s">
        <v>293</v>
      </c>
      <c r="B249" s="81"/>
      <c r="C249" s="82"/>
      <c r="D249" s="83" t="str">
        <f t="shared" si="41"/>
        <v/>
      </c>
      <c r="E249" s="83" t="str">
        <f t="shared" si="48"/>
        <v/>
      </c>
      <c r="F249" s="84">
        <v>0</v>
      </c>
      <c r="G249" s="85" t="str">
        <f t="shared" si="38"/>
        <v>$0.00</v>
      </c>
      <c r="H249" s="85" t="str">
        <f t="shared" si="44"/>
        <v>$0.00</v>
      </c>
      <c r="I249" s="82"/>
      <c r="J249" s="86" t="str">
        <f t="shared" si="42"/>
        <v/>
      </c>
      <c r="K249" s="87" t="str">
        <f t="shared" si="45"/>
        <v/>
      </c>
      <c r="L249" s="84">
        <v>0</v>
      </c>
      <c r="M249" s="85" t="str">
        <f t="shared" si="39"/>
        <v>$0.00</v>
      </c>
      <c r="N249" s="85" t="str">
        <f t="shared" si="46"/>
        <v>$0.00</v>
      </c>
      <c r="O249" s="84">
        <v>0</v>
      </c>
      <c r="P249" s="85">
        <f t="shared" si="40"/>
        <v>0</v>
      </c>
      <c r="Q249" s="85">
        <f t="shared" si="43"/>
        <v>0</v>
      </c>
      <c r="R249" s="88">
        <f t="shared" si="47"/>
        <v>0</v>
      </c>
      <c r="S249" s="103">
        <f t="shared" si="49"/>
        <v>0</v>
      </c>
      <c r="T249" s="102" t="s">
        <v>321</v>
      </c>
    </row>
    <row r="250" spans="1:20" s="90" customFormat="1" ht="18" customHeight="1" x14ac:dyDescent="0.25">
      <c r="A250" s="80" t="s">
        <v>294</v>
      </c>
      <c r="B250" s="81"/>
      <c r="C250" s="82"/>
      <c r="D250" s="83" t="str">
        <f t="shared" si="41"/>
        <v/>
      </c>
      <c r="E250" s="83" t="str">
        <f t="shared" si="48"/>
        <v/>
      </c>
      <c r="F250" s="84">
        <v>0</v>
      </c>
      <c r="G250" s="85" t="str">
        <f t="shared" si="38"/>
        <v>$0.00</v>
      </c>
      <c r="H250" s="85" t="str">
        <f t="shared" si="44"/>
        <v>$0.00</v>
      </c>
      <c r="I250" s="82"/>
      <c r="J250" s="86" t="str">
        <f t="shared" si="42"/>
        <v/>
      </c>
      <c r="K250" s="87" t="str">
        <f t="shared" si="45"/>
        <v/>
      </c>
      <c r="L250" s="84">
        <v>0</v>
      </c>
      <c r="M250" s="85" t="str">
        <f t="shared" si="39"/>
        <v>$0.00</v>
      </c>
      <c r="N250" s="85" t="str">
        <f t="shared" si="46"/>
        <v>$0.00</v>
      </c>
      <c r="O250" s="84">
        <v>0</v>
      </c>
      <c r="P250" s="85">
        <f t="shared" si="40"/>
        <v>0</v>
      </c>
      <c r="Q250" s="85">
        <f t="shared" si="43"/>
        <v>0</v>
      </c>
      <c r="R250" s="88">
        <f t="shared" si="47"/>
        <v>0</v>
      </c>
      <c r="S250" s="103">
        <f t="shared" si="49"/>
        <v>0</v>
      </c>
      <c r="T250" s="102" t="s">
        <v>321</v>
      </c>
    </row>
    <row r="251" spans="1:20" s="90" customFormat="1" ht="18" customHeight="1" x14ac:dyDescent="0.25">
      <c r="A251" s="80" t="s">
        <v>295</v>
      </c>
      <c r="B251" s="81"/>
      <c r="C251" s="82"/>
      <c r="D251" s="83" t="str">
        <f t="shared" si="41"/>
        <v/>
      </c>
      <c r="E251" s="83" t="str">
        <f t="shared" si="48"/>
        <v/>
      </c>
      <c r="F251" s="84">
        <v>0</v>
      </c>
      <c r="G251" s="85" t="str">
        <f t="shared" si="38"/>
        <v>$0.00</v>
      </c>
      <c r="H251" s="85" t="str">
        <f t="shared" si="44"/>
        <v>$0.00</v>
      </c>
      <c r="I251" s="82"/>
      <c r="J251" s="86" t="str">
        <f t="shared" si="42"/>
        <v/>
      </c>
      <c r="K251" s="87" t="str">
        <f t="shared" si="45"/>
        <v/>
      </c>
      <c r="L251" s="84">
        <v>0</v>
      </c>
      <c r="M251" s="85" t="str">
        <f t="shared" si="39"/>
        <v>$0.00</v>
      </c>
      <c r="N251" s="85" t="str">
        <f t="shared" si="46"/>
        <v>$0.00</v>
      </c>
      <c r="O251" s="84">
        <v>0</v>
      </c>
      <c r="P251" s="85">
        <f t="shared" si="40"/>
        <v>0</v>
      </c>
      <c r="Q251" s="85">
        <f t="shared" si="43"/>
        <v>0</v>
      </c>
      <c r="R251" s="88">
        <f t="shared" si="47"/>
        <v>0</v>
      </c>
      <c r="S251" s="103">
        <f t="shared" si="49"/>
        <v>0</v>
      </c>
      <c r="T251" s="102" t="s">
        <v>321</v>
      </c>
    </row>
    <row r="252" spans="1:20" s="90" customFormat="1" ht="18" customHeight="1" x14ac:dyDescent="0.25">
      <c r="A252" s="80" t="s">
        <v>296</v>
      </c>
      <c r="B252" s="81"/>
      <c r="C252" s="82"/>
      <c r="D252" s="83" t="str">
        <f t="shared" si="41"/>
        <v/>
      </c>
      <c r="E252" s="83" t="str">
        <f t="shared" si="48"/>
        <v/>
      </c>
      <c r="F252" s="84">
        <v>0</v>
      </c>
      <c r="G252" s="85" t="str">
        <f t="shared" si="38"/>
        <v>$0.00</v>
      </c>
      <c r="H252" s="85" t="str">
        <f t="shared" si="44"/>
        <v>$0.00</v>
      </c>
      <c r="I252" s="82"/>
      <c r="J252" s="86" t="str">
        <f t="shared" si="42"/>
        <v/>
      </c>
      <c r="K252" s="87" t="str">
        <f t="shared" si="45"/>
        <v/>
      </c>
      <c r="L252" s="84">
        <v>0</v>
      </c>
      <c r="M252" s="85" t="str">
        <f t="shared" si="39"/>
        <v>$0.00</v>
      </c>
      <c r="N252" s="85" t="str">
        <f t="shared" si="46"/>
        <v>$0.00</v>
      </c>
      <c r="O252" s="84">
        <v>0</v>
      </c>
      <c r="P252" s="85">
        <f t="shared" si="40"/>
        <v>0</v>
      </c>
      <c r="Q252" s="85">
        <f t="shared" si="43"/>
        <v>0</v>
      </c>
      <c r="R252" s="88">
        <f t="shared" si="47"/>
        <v>0</v>
      </c>
      <c r="S252" s="103">
        <f t="shared" si="49"/>
        <v>0</v>
      </c>
      <c r="T252" s="102" t="s">
        <v>321</v>
      </c>
    </row>
    <row r="253" spans="1:20" s="90" customFormat="1" ht="18" customHeight="1" x14ac:dyDescent="0.25">
      <c r="A253" s="80" t="s">
        <v>297</v>
      </c>
      <c r="B253" s="81"/>
      <c r="C253" s="82"/>
      <c r="D253" s="83" t="str">
        <f t="shared" si="41"/>
        <v/>
      </c>
      <c r="E253" s="83" t="str">
        <f t="shared" si="48"/>
        <v/>
      </c>
      <c r="F253" s="84">
        <v>0</v>
      </c>
      <c r="G253" s="85" t="str">
        <f t="shared" si="38"/>
        <v>$0.00</v>
      </c>
      <c r="H253" s="85" t="str">
        <f t="shared" si="44"/>
        <v>$0.00</v>
      </c>
      <c r="I253" s="82"/>
      <c r="J253" s="86" t="str">
        <f t="shared" si="42"/>
        <v/>
      </c>
      <c r="K253" s="87" t="str">
        <f t="shared" si="45"/>
        <v/>
      </c>
      <c r="L253" s="84">
        <v>0</v>
      </c>
      <c r="M253" s="85" t="str">
        <f t="shared" si="39"/>
        <v>$0.00</v>
      </c>
      <c r="N253" s="85" t="str">
        <f t="shared" si="46"/>
        <v>$0.00</v>
      </c>
      <c r="O253" s="84">
        <v>0</v>
      </c>
      <c r="P253" s="85">
        <f t="shared" si="40"/>
        <v>0</v>
      </c>
      <c r="Q253" s="85">
        <f t="shared" si="43"/>
        <v>0</v>
      </c>
      <c r="R253" s="88">
        <f t="shared" si="47"/>
        <v>0</v>
      </c>
      <c r="S253" s="103">
        <f t="shared" si="49"/>
        <v>0</v>
      </c>
      <c r="T253" s="102" t="s">
        <v>321</v>
      </c>
    </row>
    <row r="254" spans="1:20" s="90" customFormat="1" ht="18" customHeight="1" x14ac:dyDescent="0.25">
      <c r="A254" s="80" t="s">
        <v>298</v>
      </c>
      <c r="B254" s="81"/>
      <c r="C254" s="82"/>
      <c r="D254" s="83" t="str">
        <f t="shared" si="41"/>
        <v/>
      </c>
      <c r="E254" s="83" t="str">
        <f t="shared" si="48"/>
        <v/>
      </c>
      <c r="F254" s="84">
        <v>0</v>
      </c>
      <c r="G254" s="85" t="str">
        <f t="shared" si="38"/>
        <v>$0.00</v>
      </c>
      <c r="H254" s="85" t="str">
        <f t="shared" si="44"/>
        <v>$0.00</v>
      </c>
      <c r="I254" s="82"/>
      <c r="J254" s="86" t="str">
        <f t="shared" si="42"/>
        <v/>
      </c>
      <c r="K254" s="87" t="str">
        <f t="shared" si="45"/>
        <v/>
      </c>
      <c r="L254" s="84">
        <v>0</v>
      </c>
      <c r="M254" s="85" t="str">
        <f t="shared" si="39"/>
        <v>$0.00</v>
      </c>
      <c r="N254" s="85" t="str">
        <f t="shared" si="46"/>
        <v>$0.00</v>
      </c>
      <c r="O254" s="84">
        <v>0</v>
      </c>
      <c r="P254" s="85">
        <f t="shared" si="40"/>
        <v>0</v>
      </c>
      <c r="Q254" s="85">
        <f t="shared" si="43"/>
        <v>0</v>
      </c>
      <c r="R254" s="88">
        <f t="shared" si="47"/>
        <v>0</v>
      </c>
      <c r="S254" s="103">
        <f t="shared" si="49"/>
        <v>0</v>
      </c>
      <c r="T254" s="102" t="s">
        <v>321</v>
      </c>
    </row>
    <row r="255" spans="1:20" x14ac:dyDescent="0.25">
      <c r="F255" s="94"/>
      <c r="H255" s="93"/>
      <c r="I255" s="93"/>
    </row>
  </sheetData>
  <sheetProtection algorithmName="SHA-512" hashValue="mm06dQrmuW8hT1oYKiOko5jfbD1tIZb4WbNU1ssTd+cCAP16lR9mz1SatqvdFGApK653ElLd5ZRxT+JRpgjI3Q==" saltValue="vlEalrhu8lXiSA7YaFZhKQ==" spinCount="100000" sheet="1" objects="1" scenarios="1" formatCells="0" formatColumns="0" formatRows="0" selectLockedCells="1"/>
  <mergeCells count="10">
    <mergeCell ref="A1:P1"/>
    <mergeCell ref="A3:R3"/>
    <mergeCell ref="C4:H4"/>
    <mergeCell ref="I4:N4"/>
    <mergeCell ref="A4:B5"/>
    <mergeCell ref="R4:R5"/>
    <mergeCell ref="O4:Q4"/>
    <mergeCell ref="C2:H2"/>
    <mergeCell ref="L2:N2"/>
    <mergeCell ref="A2:B2"/>
  </mergeCells>
  <conditionalFormatting sqref="L6:L254">
    <cfRule type="expression" dxfId="16" priority="26">
      <formula>I6="Select"</formula>
    </cfRule>
  </conditionalFormatting>
  <conditionalFormatting sqref="F6:F254">
    <cfRule type="expression" dxfId="15" priority="24">
      <formula>D6="Select"</formula>
    </cfRule>
  </conditionalFormatting>
  <conditionalFormatting sqref="D11:E254 D7:D10 E6:E10">
    <cfRule type="expression" dxfId="14" priority="22">
      <formula>B6=""</formula>
    </cfRule>
  </conditionalFormatting>
  <conditionalFormatting sqref="K7:K254">
    <cfRule type="expression" dxfId="13" priority="21">
      <formula>D7=""</formula>
    </cfRule>
  </conditionalFormatting>
  <conditionalFormatting sqref="K6">
    <cfRule type="expression" dxfId="12" priority="20">
      <formula>I6=""</formula>
    </cfRule>
  </conditionalFormatting>
  <conditionalFormatting sqref="I6:I254">
    <cfRule type="expression" dxfId="11" priority="19">
      <formula>G6=""</formula>
    </cfRule>
  </conditionalFormatting>
  <conditionalFormatting sqref="J6:J254">
    <cfRule type="expression" dxfId="10" priority="18">
      <formula>H6=""</formula>
    </cfRule>
  </conditionalFormatting>
  <conditionalFormatting sqref="D6:D254">
    <cfRule type="expression" dxfId="9" priority="16">
      <formula>B6=""</formula>
    </cfRule>
  </conditionalFormatting>
  <conditionalFormatting sqref="T6:T8">
    <cfRule type="expression" dxfId="8" priority="15">
      <formula>S6&lt;=0</formula>
    </cfRule>
  </conditionalFormatting>
  <conditionalFormatting sqref="L7 L9:L254">
    <cfRule type="expression" dxfId="7" priority="13">
      <formula>I7="Select"</formula>
    </cfRule>
  </conditionalFormatting>
  <conditionalFormatting sqref="L8">
    <cfRule type="expression" dxfId="6" priority="11">
      <formula>I8="Select"</formula>
    </cfRule>
  </conditionalFormatting>
  <conditionalFormatting sqref="T7">
    <cfRule type="expression" dxfId="5" priority="9">
      <formula>$S$6&lt;=0</formula>
    </cfRule>
  </conditionalFormatting>
  <conditionalFormatting sqref="L6:L254">
    <cfRule type="expression" dxfId="4" priority="8">
      <formula>L6&gt;F6</formula>
    </cfRule>
  </conditionalFormatting>
  <conditionalFormatting sqref="L8">
    <cfRule type="expression" dxfId="3" priority="7">
      <formula>L8&gt;F8</formula>
    </cfRule>
  </conditionalFormatting>
  <conditionalFormatting sqref="T8">
    <cfRule type="expression" dxfId="2" priority="6">
      <formula>S8&lt;=0</formula>
    </cfRule>
  </conditionalFormatting>
  <conditionalFormatting sqref="T9:T254">
    <cfRule type="expression" dxfId="1" priority="3">
      <formula>S9&lt;=0</formula>
    </cfRule>
  </conditionalFormatting>
  <conditionalFormatting sqref="T9:T254">
    <cfRule type="expression" dxfId="0" priority="2">
      <formula>S9&lt;=0</formula>
    </cfRule>
  </conditionalFormatting>
  <dataValidations count="4">
    <dataValidation type="list" allowBlank="1" showInputMessage="1" showErrorMessage="1" sqref="F6:F254" xr:uid="{00000000-0002-0000-0100-000000000000}">
      <formula1>List_EELife</formula1>
    </dataValidation>
    <dataValidation type="list" allowBlank="1" showInputMessage="1" showErrorMessage="1" sqref="L6:L254" xr:uid="{00000000-0002-0000-0100-000001000000}">
      <formula1>List_SPLife</formula1>
    </dataValidation>
    <dataValidation type="list" allowBlank="1" showInputMessage="1" showErrorMessage="1" sqref="O6:O254" xr:uid="{00000000-0002-0000-0100-000002000000}">
      <formula1>List_CHLife</formula1>
    </dataValidation>
    <dataValidation type="list" allowBlank="1" showErrorMessage="1" errorTitle="Effective Date" error="You must select a valid drop down from the list to calculate rates.  If the effective date you need is not available, please contact your local sales rep." sqref="L2" xr:uid="{00000000-0002-0000-0100-000003000000}">
      <formula1>List_EffectiveDate</formula1>
    </dataValidation>
  </dataValidations>
  <printOptions horizontalCentered="1"/>
  <pageMargins left="0.4" right="0.4" top="0.5" bottom="0.5" header="0.3" footer="0.3"/>
  <pageSetup scale="58" fitToHeight="0" orientation="landscape" horizontalDpi="1200" verticalDpi="1200" r:id="rId1"/>
  <headerFooter>
    <oddFooter>&amp;L&amp;D&amp;CCalculator Update: 01/21&amp;RCPS-050 01/21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46"/>
  <sheetViews>
    <sheetView workbookViewId="0">
      <selection activeCell="J3" sqref="J3"/>
    </sheetView>
  </sheetViews>
  <sheetFormatPr defaultColWidth="16.140625" defaultRowHeight="15" x14ac:dyDescent="0.25"/>
  <cols>
    <col min="10" max="10" width="29.42578125" bestFit="1" customWidth="1"/>
  </cols>
  <sheetData>
    <row r="1" spans="1:10" x14ac:dyDescent="0.25">
      <c r="A1" s="7" t="s">
        <v>30</v>
      </c>
      <c r="B1" s="7"/>
      <c r="C1" s="7" t="s">
        <v>31</v>
      </c>
      <c r="D1" s="7"/>
      <c r="E1" s="2"/>
      <c r="G1" s="12" t="s">
        <v>46</v>
      </c>
      <c r="H1" s="12" t="s">
        <v>47</v>
      </c>
      <c r="J1" s="12" t="s">
        <v>309</v>
      </c>
    </row>
    <row r="2" spans="1:10" x14ac:dyDescent="0.25">
      <c r="A2" s="8" t="s">
        <v>35</v>
      </c>
      <c r="B2" s="8">
        <v>0</v>
      </c>
      <c r="C2" s="8" t="s">
        <v>35</v>
      </c>
      <c r="D2" s="4">
        <v>0</v>
      </c>
      <c r="E2" s="2">
        <v>0</v>
      </c>
      <c r="G2" s="8">
        <v>0</v>
      </c>
      <c r="H2" s="8">
        <v>0</v>
      </c>
      <c r="J2" s="13" t="s">
        <v>310</v>
      </c>
    </row>
    <row r="3" spans="1:10" x14ac:dyDescent="0.25">
      <c r="A3" s="8" t="s">
        <v>0</v>
      </c>
      <c r="B3" s="10">
        <v>0.12</v>
      </c>
      <c r="C3" s="5" t="s">
        <v>37</v>
      </c>
      <c r="D3" s="4">
        <v>2000</v>
      </c>
      <c r="E3" s="2">
        <v>0.33</v>
      </c>
      <c r="G3" s="14">
        <v>10000</v>
      </c>
      <c r="H3" s="14">
        <v>5000</v>
      </c>
      <c r="J3" s="15">
        <v>44197</v>
      </c>
    </row>
    <row r="4" spans="1:10" x14ac:dyDescent="0.25">
      <c r="A4" s="8" t="s">
        <v>28</v>
      </c>
      <c r="B4" s="10">
        <v>0.13</v>
      </c>
      <c r="C4" s="5" t="s">
        <v>38</v>
      </c>
      <c r="D4" s="5">
        <v>4000</v>
      </c>
      <c r="E4" s="2">
        <v>0.33</v>
      </c>
      <c r="F4" s="1"/>
      <c r="G4" s="14">
        <v>20000</v>
      </c>
      <c r="H4" s="14">
        <v>10000</v>
      </c>
      <c r="J4" s="15">
        <v>44228</v>
      </c>
    </row>
    <row r="5" spans="1:10" x14ac:dyDescent="0.25">
      <c r="A5" s="9" t="s">
        <v>1</v>
      </c>
      <c r="B5" s="10">
        <v>0.15</v>
      </c>
      <c r="C5" s="11" t="s">
        <v>39</v>
      </c>
      <c r="D5" s="6">
        <v>6000</v>
      </c>
      <c r="E5" s="2">
        <v>0.33</v>
      </c>
      <c r="G5" s="14">
        <v>30000</v>
      </c>
      <c r="H5" s="14">
        <v>15000</v>
      </c>
      <c r="J5" s="15">
        <v>44256</v>
      </c>
    </row>
    <row r="6" spans="1:10" x14ac:dyDescent="0.25">
      <c r="A6" s="8" t="s">
        <v>2</v>
      </c>
      <c r="B6" s="10">
        <v>0.21</v>
      </c>
      <c r="C6" s="5" t="s">
        <v>40</v>
      </c>
      <c r="D6" s="4">
        <v>8000</v>
      </c>
      <c r="E6" s="2">
        <v>0.33</v>
      </c>
      <c r="G6" s="14">
        <v>40000</v>
      </c>
      <c r="H6" s="14">
        <v>20000</v>
      </c>
      <c r="J6" s="15">
        <v>44287</v>
      </c>
    </row>
    <row r="7" spans="1:10" x14ac:dyDescent="0.25">
      <c r="A7" s="8" t="s">
        <v>3</v>
      </c>
      <c r="B7" s="10">
        <v>0.28999999999999998</v>
      </c>
      <c r="C7" s="5" t="s">
        <v>21</v>
      </c>
      <c r="D7" s="4">
        <v>10000</v>
      </c>
      <c r="E7" s="2">
        <v>0.33</v>
      </c>
      <c r="G7" s="14">
        <v>50000</v>
      </c>
      <c r="H7" s="14">
        <v>25000</v>
      </c>
      <c r="J7" s="15">
        <v>44317</v>
      </c>
    </row>
    <row r="8" spans="1:10" x14ac:dyDescent="0.25">
      <c r="A8" s="8" t="s">
        <v>4</v>
      </c>
      <c r="B8" s="10">
        <v>0.44</v>
      </c>
      <c r="C8" s="8"/>
      <c r="D8" s="8"/>
      <c r="E8" s="2"/>
      <c r="G8" s="14">
        <v>60000</v>
      </c>
      <c r="H8" s="14">
        <v>30000</v>
      </c>
      <c r="J8" s="15">
        <v>44348</v>
      </c>
    </row>
    <row r="9" spans="1:10" x14ac:dyDescent="0.25">
      <c r="A9" s="8" t="s">
        <v>5</v>
      </c>
      <c r="B9" s="10">
        <v>0.69</v>
      </c>
      <c r="C9" s="8"/>
      <c r="D9" s="8"/>
      <c r="E9" s="2"/>
      <c r="G9" s="14">
        <v>70000</v>
      </c>
      <c r="H9" s="14">
        <v>35000</v>
      </c>
      <c r="J9" s="15">
        <v>44378</v>
      </c>
    </row>
    <row r="10" spans="1:10" x14ac:dyDescent="0.25">
      <c r="A10" s="8" t="s">
        <v>6</v>
      </c>
      <c r="B10" s="10">
        <v>1.04</v>
      </c>
      <c r="C10" s="8"/>
      <c r="D10" s="8"/>
      <c r="E10" s="2"/>
      <c r="G10" s="14">
        <v>80000</v>
      </c>
      <c r="H10" s="14">
        <v>40000</v>
      </c>
      <c r="J10" s="15">
        <v>44409</v>
      </c>
    </row>
    <row r="11" spans="1:10" x14ac:dyDescent="0.25">
      <c r="A11" s="8" t="s">
        <v>7</v>
      </c>
      <c r="B11" s="10">
        <v>1.84</v>
      </c>
      <c r="C11" s="8"/>
      <c r="D11" s="8"/>
      <c r="E11" s="2"/>
      <c r="G11" s="14">
        <v>90000</v>
      </c>
      <c r="H11" s="14">
        <v>45000</v>
      </c>
      <c r="J11" s="15">
        <v>44440</v>
      </c>
    </row>
    <row r="12" spans="1:10" x14ac:dyDescent="0.25">
      <c r="A12" s="8" t="s">
        <v>8</v>
      </c>
      <c r="B12" s="10">
        <v>2.78</v>
      </c>
      <c r="C12" s="8"/>
      <c r="D12" s="8"/>
      <c r="E12" s="2"/>
      <c r="G12" s="14">
        <v>100000</v>
      </c>
      <c r="H12" s="14">
        <v>50000</v>
      </c>
      <c r="J12" s="15">
        <v>44470</v>
      </c>
    </row>
    <row r="13" spans="1:10" x14ac:dyDescent="0.25">
      <c r="A13" s="8" t="s">
        <v>9</v>
      </c>
      <c r="B13" s="10">
        <v>4.9400000000000004</v>
      </c>
      <c r="C13" s="8"/>
      <c r="D13" s="8"/>
      <c r="E13" s="2"/>
      <c r="G13" s="14">
        <v>110000</v>
      </c>
      <c r="H13" s="14">
        <v>55000</v>
      </c>
      <c r="J13" s="15">
        <v>44501</v>
      </c>
    </row>
    <row r="14" spans="1:10" x14ac:dyDescent="0.25">
      <c r="A14" s="8" t="s">
        <v>10</v>
      </c>
      <c r="B14" s="10">
        <v>9.66</v>
      </c>
      <c r="C14" s="8"/>
      <c r="D14" s="8"/>
      <c r="E14" s="2"/>
      <c r="G14" s="14">
        <v>120000</v>
      </c>
      <c r="H14" s="14">
        <v>60000</v>
      </c>
      <c r="J14" s="15">
        <v>44531</v>
      </c>
    </row>
    <row r="15" spans="1:10" x14ac:dyDescent="0.25">
      <c r="A15" s="8"/>
      <c r="B15" s="8"/>
      <c r="C15" s="8"/>
      <c r="D15" s="8"/>
      <c r="E15" s="2"/>
      <c r="G15" s="14">
        <v>130000</v>
      </c>
      <c r="H15" s="14">
        <v>65000</v>
      </c>
      <c r="J15" s="15"/>
    </row>
    <row r="16" spans="1:10" x14ac:dyDescent="0.25">
      <c r="A16" s="8"/>
      <c r="B16" s="8"/>
      <c r="C16" s="8"/>
      <c r="D16" s="8"/>
      <c r="E16" s="2"/>
      <c r="G16" s="14">
        <v>140000</v>
      </c>
      <c r="H16" s="14">
        <v>70000</v>
      </c>
      <c r="J16" s="15"/>
    </row>
    <row r="17" spans="1:10" x14ac:dyDescent="0.25">
      <c r="A17" s="8"/>
      <c r="B17" s="8"/>
      <c r="C17" s="8"/>
      <c r="D17" s="8"/>
      <c r="E17" s="2"/>
      <c r="G17" s="14">
        <v>150000</v>
      </c>
      <c r="H17" s="14">
        <v>75000</v>
      </c>
      <c r="J17" s="15"/>
    </row>
    <row r="18" spans="1:10" x14ac:dyDescent="0.25">
      <c r="A18" s="8"/>
      <c r="B18" s="8"/>
      <c r="C18" s="8"/>
      <c r="D18" s="8"/>
      <c r="E18" s="2"/>
      <c r="G18" s="14">
        <v>160000</v>
      </c>
      <c r="H18" s="14">
        <v>80000</v>
      </c>
      <c r="J18" s="15"/>
    </row>
    <row r="19" spans="1:10" x14ac:dyDescent="0.25">
      <c r="A19" s="8"/>
      <c r="B19" s="8"/>
      <c r="C19" s="8"/>
      <c r="D19" s="8"/>
      <c r="E19" s="2"/>
      <c r="G19" s="14">
        <v>170000</v>
      </c>
      <c r="H19" s="14">
        <v>85000</v>
      </c>
      <c r="J19" s="15"/>
    </row>
    <row r="20" spans="1:10" x14ac:dyDescent="0.25">
      <c r="A20" s="3"/>
      <c r="B20" s="3"/>
      <c r="C20" s="3"/>
      <c r="D20" s="3"/>
      <c r="G20" s="14">
        <v>180000</v>
      </c>
      <c r="H20" s="14">
        <v>90000</v>
      </c>
    </row>
    <row r="21" spans="1:10" x14ac:dyDescent="0.25">
      <c r="A21" s="3"/>
      <c r="B21" s="3"/>
      <c r="C21" s="3"/>
      <c r="D21" s="3"/>
      <c r="G21" s="14">
        <v>190000</v>
      </c>
      <c r="H21" s="14">
        <v>95000</v>
      </c>
    </row>
    <row r="22" spans="1:10" x14ac:dyDescent="0.25">
      <c r="A22" s="3"/>
      <c r="B22" s="3"/>
      <c r="C22" s="3"/>
      <c r="D22" s="3"/>
      <c r="G22" s="14">
        <v>200000</v>
      </c>
      <c r="H22" s="14">
        <v>100000</v>
      </c>
    </row>
    <row r="23" spans="1:10" x14ac:dyDescent="0.25">
      <c r="A23" s="3"/>
      <c r="B23" s="3"/>
      <c r="C23" s="3"/>
      <c r="D23" s="3"/>
      <c r="G23" s="14">
        <v>210000</v>
      </c>
      <c r="H23" s="14">
        <v>105000</v>
      </c>
    </row>
    <row r="24" spans="1:10" x14ac:dyDescent="0.25">
      <c r="G24" s="14">
        <v>220000</v>
      </c>
      <c r="H24" s="14">
        <v>110000</v>
      </c>
    </row>
    <row r="25" spans="1:10" x14ac:dyDescent="0.25">
      <c r="G25" s="14">
        <v>230000</v>
      </c>
      <c r="H25" s="14">
        <v>115000</v>
      </c>
    </row>
    <row r="26" spans="1:10" x14ac:dyDescent="0.25">
      <c r="G26" s="14">
        <v>240000</v>
      </c>
      <c r="H26" s="14">
        <v>120000</v>
      </c>
    </row>
    <row r="27" spans="1:10" x14ac:dyDescent="0.25">
      <c r="G27" s="14">
        <v>250000</v>
      </c>
      <c r="H27" s="14">
        <v>125000</v>
      </c>
    </row>
    <row r="28" spans="1:10" x14ac:dyDescent="0.25">
      <c r="G28" s="14"/>
      <c r="H28" s="14">
        <v>130000</v>
      </c>
    </row>
    <row r="29" spans="1:10" x14ac:dyDescent="0.25">
      <c r="G29" s="14"/>
      <c r="H29" s="14">
        <v>135000</v>
      </c>
    </row>
    <row r="30" spans="1:10" x14ac:dyDescent="0.25">
      <c r="G30" s="14"/>
      <c r="H30" s="14">
        <v>140000</v>
      </c>
    </row>
    <row r="31" spans="1:10" x14ac:dyDescent="0.25">
      <c r="G31" s="14"/>
      <c r="H31" s="14">
        <v>145000</v>
      </c>
    </row>
    <row r="32" spans="1:10" x14ac:dyDescent="0.25">
      <c r="G32" s="14"/>
      <c r="H32" s="14">
        <v>150000</v>
      </c>
    </row>
    <row r="33" spans="7:8" x14ac:dyDescent="0.25">
      <c r="G33" s="14"/>
      <c r="H33" s="14">
        <v>155000</v>
      </c>
    </row>
    <row r="34" spans="7:8" x14ac:dyDescent="0.25">
      <c r="H34" s="14">
        <v>160000</v>
      </c>
    </row>
    <row r="35" spans="7:8" x14ac:dyDescent="0.25">
      <c r="H35" s="14">
        <v>165000</v>
      </c>
    </row>
    <row r="36" spans="7:8" x14ac:dyDescent="0.25">
      <c r="H36" s="14">
        <v>170000</v>
      </c>
    </row>
    <row r="37" spans="7:8" x14ac:dyDescent="0.25">
      <c r="H37" s="14">
        <v>175000</v>
      </c>
    </row>
    <row r="38" spans="7:8" x14ac:dyDescent="0.25">
      <c r="H38" s="14">
        <v>180000</v>
      </c>
    </row>
    <row r="39" spans="7:8" x14ac:dyDescent="0.25">
      <c r="H39" s="14">
        <v>185000</v>
      </c>
    </row>
    <row r="40" spans="7:8" x14ac:dyDescent="0.25">
      <c r="H40" s="14">
        <v>190000</v>
      </c>
    </row>
    <row r="41" spans="7:8" x14ac:dyDescent="0.25">
      <c r="H41" s="14">
        <v>195000</v>
      </c>
    </row>
    <row r="42" spans="7:8" x14ac:dyDescent="0.25">
      <c r="H42" s="14">
        <v>200000</v>
      </c>
    </row>
    <row r="43" spans="7:8" x14ac:dyDescent="0.25">
      <c r="H43" s="14">
        <v>205000</v>
      </c>
    </row>
    <row r="44" spans="7:8" x14ac:dyDescent="0.25">
      <c r="H44" s="14">
        <v>210000</v>
      </c>
    </row>
    <row r="45" spans="7:8" x14ac:dyDescent="0.25">
      <c r="H45" s="14">
        <v>215000</v>
      </c>
    </row>
    <row r="46" spans="7:8" x14ac:dyDescent="0.25">
      <c r="H46" s="14">
        <v>220000</v>
      </c>
    </row>
    <row r="47" spans="7:8" x14ac:dyDescent="0.25">
      <c r="H47" s="14">
        <v>225000</v>
      </c>
    </row>
    <row r="48" spans="7:8" x14ac:dyDescent="0.25">
      <c r="H48" s="14">
        <v>230000</v>
      </c>
    </row>
    <row r="49" spans="8:8" x14ac:dyDescent="0.25">
      <c r="H49" s="14">
        <v>235000</v>
      </c>
    </row>
    <row r="50" spans="8:8" x14ac:dyDescent="0.25">
      <c r="H50" s="14">
        <v>240000</v>
      </c>
    </row>
    <row r="51" spans="8:8" x14ac:dyDescent="0.25">
      <c r="H51" s="14">
        <v>245000</v>
      </c>
    </row>
    <row r="52" spans="8:8" x14ac:dyDescent="0.25">
      <c r="H52" s="14">
        <v>250000</v>
      </c>
    </row>
    <row r="53" spans="8:8" x14ac:dyDescent="0.25">
      <c r="H53" s="14"/>
    </row>
    <row r="54" spans="8:8" x14ac:dyDescent="0.25">
      <c r="H54" s="14"/>
    </row>
    <row r="55" spans="8:8" x14ac:dyDescent="0.25">
      <c r="H55" s="14"/>
    </row>
    <row r="56" spans="8:8" x14ac:dyDescent="0.25">
      <c r="H56" s="14"/>
    </row>
    <row r="57" spans="8:8" x14ac:dyDescent="0.25">
      <c r="H57" s="14"/>
    </row>
    <row r="58" spans="8:8" x14ac:dyDescent="0.25">
      <c r="H58" s="14"/>
    </row>
    <row r="59" spans="8:8" x14ac:dyDescent="0.25">
      <c r="H59" s="14"/>
    </row>
    <row r="60" spans="8:8" x14ac:dyDescent="0.25">
      <c r="H60" s="14"/>
    </row>
    <row r="61" spans="8:8" x14ac:dyDescent="0.25">
      <c r="H61" s="14"/>
    </row>
    <row r="62" spans="8:8" x14ac:dyDescent="0.25">
      <c r="H62" s="14"/>
    </row>
    <row r="63" spans="8:8" x14ac:dyDescent="0.25">
      <c r="H63" s="14"/>
    </row>
    <row r="64" spans="8:8" x14ac:dyDescent="0.25"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  <row r="92" spans="8:8" x14ac:dyDescent="0.25">
      <c r="H92" s="14"/>
    </row>
    <row r="93" spans="8:8" x14ac:dyDescent="0.25">
      <c r="H93" s="14"/>
    </row>
    <row r="94" spans="8:8" x14ac:dyDescent="0.25">
      <c r="H94" s="14"/>
    </row>
    <row r="95" spans="8:8" x14ac:dyDescent="0.25">
      <c r="H95" s="14"/>
    </row>
    <row r="96" spans="8:8" x14ac:dyDescent="0.25">
      <c r="H96" s="14"/>
    </row>
    <row r="97" spans="8:8" x14ac:dyDescent="0.25">
      <c r="H97" s="14"/>
    </row>
    <row r="98" spans="8:8" x14ac:dyDescent="0.25">
      <c r="H98" s="14"/>
    </row>
    <row r="99" spans="8:8" x14ac:dyDescent="0.25">
      <c r="H99" s="14"/>
    </row>
    <row r="100" spans="8:8" x14ac:dyDescent="0.25">
      <c r="H100" s="14"/>
    </row>
    <row r="101" spans="8:8" x14ac:dyDescent="0.25">
      <c r="H101" s="14"/>
    </row>
    <row r="102" spans="8:8" x14ac:dyDescent="0.25">
      <c r="H102" s="14"/>
    </row>
    <row r="103" spans="8:8" x14ac:dyDescent="0.25">
      <c r="H103" s="14"/>
    </row>
    <row r="104" spans="8:8" x14ac:dyDescent="0.25">
      <c r="H104" s="14"/>
    </row>
    <row r="105" spans="8:8" x14ac:dyDescent="0.25">
      <c r="H105" s="14"/>
    </row>
    <row r="106" spans="8:8" x14ac:dyDescent="0.25">
      <c r="H106" s="14"/>
    </row>
    <row r="107" spans="8:8" x14ac:dyDescent="0.25">
      <c r="H107" s="14"/>
    </row>
    <row r="108" spans="8:8" x14ac:dyDescent="0.25">
      <c r="H108" s="14"/>
    </row>
    <row r="109" spans="8:8" x14ac:dyDescent="0.25">
      <c r="H109" s="14"/>
    </row>
    <row r="110" spans="8:8" x14ac:dyDescent="0.25">
      <c r="H110" s="14"/>
    </row>
    <row r="111" spans="8:8" x14ac:dyDescent="0.25">
      <c r="H111" s="14"/>
    </row>
    <row r="112" spans="8:8" x14ac:dyDescent="0.25">
      <c r="H112" s="14"/>
    </row>
    <row r="113" spans="8:8" x14ac:dyDescent="0.25">
      <c r="H113" s="14"/>
    </row>
    <row r="114" spans="8:8" x14ac:dyDescent="0.25">
      <c r="H114" s="14"/>
    </row>
    <row r="115" spans="8:8" x14ac:dyDescent="0.25">
      <c r="H115" s="14"/>
    </row>
    <row r="116" spans="8:8" x14ac:dyDescent="0.25">
      <c r="H116" s="14"/>
    </row>
    <row r="117" spans="8:8" x14ac:dyDescent="0.25">
      <c r="H117" s="14"/>
    </row>
    <row r="118" spans="8:8" x14ac:dyDescent="0.25">
      <c r="H118" s="14"/>
    </row>
    <row r="119" spans="8:8" x14ac:dyDescent="0.25">
      <c r="H119" s="14"/>
    </row>
    <row r="120" spans="8:8" x14ac:dyDescent="0.25">
      <c r="H120" s="14"/>
    </row>
    <row r="121" spans="8:8" x14ac:dyDescent="0.25">
      <c r="H121" s="14"/>
    </row>
    <row r="122" spans="8:8" x14ac:dyDescent="0.25">
      <c r="H122" s="14"/>
    </row>
    <row r="123" spans="8:8" x14ac:dyDescent="0.25">
      <c r="H123" s="14"/>
    </row>
    <row r="124" spans="8:8" x14ac:dyDescent="0.25">
      <c r="H124" s="14"/>
    </row>
    <row r="125" spans="8:8" x14ac:dyDescent="0.25">
      <c r="H125" s="14"/>
    </row>
    <row r="126" spans="8:8" x14ac:dyDescent="0.25">
      <c r="H126" s="14"/>
    </row>
    <row r="127" spans="8:8" x14ac:dyDescent="0.25">
      <c r="H127" s="14"/>
    </row>
    <row r="128" spans="8:8" x14ac:dyDescent="0.25">
      <c r="H128" s="14"/>
    </row>
    <row r="129" spans="8:8" x14ac:dyDescent="0.25">
      <c r="H129" s="14"/>
    </row>
    <row r="130" spans="8:8" x14ac:dyDescent="0.25">
      <c r="H130" s="14"/>
    </row>
    <row r="131" spans="8:8" x14ac:dyDescent="0.25">
      <c r="H131" s="14"/>
    </row>
    <row r="132" spans="8:8" x14ac:dyDescent="0.25">
      <c r="H132" s="14"/>
    </row>
    <row r="133" spans="8:8" x14ac:dyDescent="0.25">
      <c r="H133" s="14"/>
    </row>
    <row r="134" spans="8:8" x14ac:dyDescent="0.25">
      <c r="H134" s="14"/>
    </row>
    <row r="135" spans="8:8" x14ac:dyDescent="0.25">
      <c r="H135" s="14"/>
    </row>
    <row r="136" spans="8:8" x14ac:dyDescent="0.25">
      <c r="H136" s="14"/>
    </row>
    <row r="137" spans="8:8" x14ac:dyDescent="0.25">
      <c r="H137" s="14"/>
    </row>
    <row r="138" spans="8:8" x14ac:dyDescent="0.25">
      <c r="H138" s="14"/>
    </row>
    <row r="139" spans="8:8" x14ac:dyDescent="0.25">
      <c r="H139" s="14"/>
    </row>
    <row r="140" spans="8:8" x14ac:dyDescent="0.25">
      <c r="H140" s="14"/>
    </row>
    <row r="141" spans="8:8" x14ac:dyDescent="0.25">
      <c r="H141" s="14"/>
    </row>
    <row r="142" spans="8:8" x14ac:dyDescent="0.25">
      <c r="H142" s="14"/>
    </row>
    <row r="143" spans="8:8" x14ac:dyDescent="0.25">
      <c r="H143" s="14"/>
    </row>
    <row r="144" spans="8:8" x14ac:dyDescent="0.25">
      <c r="H144" s="14"/>
    </row>
    <row r="145" spans="8:8" x14ac:dyDescent="0.25">
      <c r="H145" s="14"/>
    </row>
    <row r="146" spans="8:8" x14ac:dyDescent="0.25">
      <c r="H146" s="14"/>
    </row>
  </sheetData>
  <sheetProtection formatCells="0" formatColumns="0" formatRows="0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UNUM Vol Employee Worksheet</vt:lpstr>
      <vt:lpstr>UNUM Vol Group Census</vt:lpstr>
      <vt:lpstr>Lists</vt:lpstr>
      <vt:lpstr>CH_RateChart</vt:lpstr>
      <vt:lpstr>CH_RateChart2</vt:lpstr>
      <vt:lpstr>EESP_RateChart</vt:lpstr>
      <vt:lpstr>List_Age</vt:lpstr>
      <vt:lpstr>List_ChildVolume</vt:lpstr>
      <vt:lpstr>List_CHLife</vt:lpstr>
      <vt:lpstr>List_EELife</vt:lpstr>
      <vt:lpstr>List_EffectiveDate</vt:lpstr>
      <vt:lpstr>List_SPLife</vt:lpstr>
      <vt:lpstr>'UNUM Vol Employee Worksheet'!Print_Area</vt:lpstr>
      <vt:lpstr>'UNUM Vol Group Census'!Print_Area</vt:lpstr>
      <vt:lpstr>'UNUM Vol Group Census'!Print_Titles</vt:lpstr>
    </vt:vector>
  </TitlesOfParts>
  <Company>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jvroomman</dc:creator>
  <cp:lastModifiedBy>Erik Buckalew</cp:lastModifiedBy>
  <cp:lastPrinted>2021-01-08T20:54:54Z</cp:lastPrinted>
  <dcterms:created xsi:type="dcterms:W3CDTF">2010-11-10T00:29:24Z</dcterms:created>
  <dcterms:modified xsi:type="dcterms:W3CDTF">2021-01-08T20:55:40Z</dcterms:modified>
</cp:coreProperties>
</file>